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M:\verwaltung\06_Prüfsekretariat\003-06-Prüfungssyst-Notenrechner-Skala\Notenrechner\Notenrechner neu EFZ mit BM1 KV und EDB ab Start 2023\"/>
    </mc:Choice>
  </mc:AlternateContent>
  <xr:revisionPtr revIDLastSave="0" documentId="13_ncr:1_{EAFBF524-840A-4875-94C6-69DBF644BC92}" xr6:coauthVersionLast="47" xr6:coauthVersionMax="47" xr10:uidLastSave="{00000000-0000-0000-0000-000000000000}"/>
  <bookViews>
    <workbookView showSheetTabs="0" xWindow="-28920" yWindow="-120" windowWidth="29040" windowHeight="17640" xr2:uid="{00000000-000D-0000-FFFF-FFFF00000000}"/>
  </bookViews>
  <sheets>
    <sheet name="M-Profil" sheetId="3" r:id="rId1"/>
  </sheets>
  <definedNames>
    <definedName name="_xlnm.Print_Area" localSheetId="0">'M-Profil'!$A$1:$AH$38</definedName>
    <definedName name="Notenwerte">'M-Profil'!$A$41:$A$51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3" l="1"/>
  <c r="M20" i="3"/>
  <c r="AB18" i="3"/>
  <c r="AB26" i="3"/>
  <c r="AD22" i="3"/>
  <c r="AD26" i="3"/>
  <c r="AD10" i="3"/>
  <c r="AD8" i="3"/>
  <c r="AB28" i="3"/>
  <c r="AB24" i="3"/>
  <c r="AB16" i="3"/>
  <c r="AB14" i="3"/>
  <c r="AB12" i="3"/>
  <c r="AB10" i="3"/>
  <c r="AB8" i="3"/>
  <c r="AD16" i="3"/>
  <c r="AD14" i="3"/>
  <c r="AD12" i="3"/>
  <c r="AF22" i="3"/>
  <c r="AK22" i="3"/>
  <c r="AF8" i="3"/>
  <c r="AK8" i="3"/>
  <c r="AF10" i="3"/>
  <c r="AK10" i="3"/>
  <c r="AF16" i="3"/>
  <c r="AK16" i="3"/>
  <c r="AF26" i="3"/>
  <c r="AK26" i="3"/>
  <c r="AF14" i="3"/>
  <c r="AK14" i="3"/>
  <c r="AF24" i="3"/>
  <c r="AK24" i="3"/>
  <c r="AF28" i="3"/>
  <c r="AK28" i="3"/>
  <c r="AF12" i="3"/>
  <c r="AK12" i="3"/>
  <c r="AI36" i="3"/>
  <c r="AJ28" i="3"/>
  <c r="AJ22" i="3"/>
  <c r="AJ8" i="3"/>
  <c r="AJ10" i="3"/>
  <c r="AJ16" i="3"/>
  <c r="AJ26" i="3"/>
  <c r="AJ14" i="3"/>
  <c r="AJ24" i="3"/>
  <c r="AJ12" i="3"/>
  <c r="AI34" i="3"/>
  <c r="AF32" i="3"/>
  <c r="Z14" i="3"/>
  <c r="Y14" i="3"/>
  <c r="Z22" i="3"/>
  <c r="Z12" i="3"/>
  <c r="Z8" i="3"/>
  <c r="Z10" i="3"/>
  <c r="X36" i="3"/>
  <c r="AJ32" i="3"/>
  <c r="AJ34" i="3"/>
  <c r="AJ36" i="3"/>
  <c r="AB38" i="3"/>
  <c r="Y32" i="3"/>
  <c r="Y8" i="3"/>
  <c r="Y10" i="3"/>
  <c r="Y12" i="3"/>
  <c r="Y22" i="3"/>
  <c r="X34" i="3"/>
  <c r="Y34" i="3"/>
  <c r="Y36" i="3"/>
  <c r="AF34" i="3"/>
  <c r="AF36" i="3"/>
</calcChain>
</file>

<file path=xl/sharedStrings.xml><?xml version="1.0" encoding="utf-8"?>
<sst xmlns="http://schemas.openxmlformats.org/spreadsheetml/2006/main" count="61" uniqueCount="48">
  <si>
    <t>Deutsch</t>
  </si>
  <si>
    <t>Französisch</t>
  </si>
  <si>
    <t>Englisch</t>
  </si>
  <si>
    <t>Mathematik</t>
  </si>
  <si>
    <t>1. Jahr</t>
  </si>
  <si>
    <t>2. Jahr</t>
  </si>
  <si>
    <t>3.Jahr</t>
  </si>
  <si>
    <t>Prüfung</t>
  </si>
  <si>
    <t>mündl.</t>
  </si>
  <si>
    <t>schriftl.</t>
  </si>
  <si>
    <t>Erf.</t>
  </si>
  <si>
    <t>Prf.</t>
  </si>
  <si>
    <t>Projektarbeiten IDPA</t>
  </si>
  <si>
    <t>Gew.</t>
  </si>
  <si>
    <t>1.Sem</t>
  </si>
  <si>
    <t>2.Sem</t>
  </si>
  <si>
    <t>3.Sem</t>
  </si>
  <si>
    <t>4.Sem</t>
  </si>
  <si>
    <t>5.Sem</t>
  </si>
  <si>
    <t>6.Sem</t>
  </si>
  <si>
    <t>Wertung</t>
  </si>
  <si>
    <t>Fehl-
note</t>
  </si>
  <si>
    <t>Ungen.
Note</t>
  </si>
  <si>
    <t xml:space="preserve">Durchschnitt: </t>
  </si>
  <si>
    <t xml:space="preserve">Fehlnoten: </t>
  </si>
  <si>
    <t>BM</t>
  </si>
  <si>
    <t>Positionen</t>
  </si>
  <si>
    <t xml:space="preserve">Anz. Ungen.: </t>
  </si>
  <si>
    <t>Geschichte und Politik</t>
  </si>
  <si>
    <t>Technik und Umwelt</t>
  </si>
  <si>
    <t>FRW</t>
  </si>
  <si>
    <t>W&amp;R</t>
  </si>
  <si>
    <t>Projektarbeiten IDAF</t>
  </si>
  <si>
    <t>1/9</t>
  </si>
  <si>
    <t>Bestehensnorm</t>
  </si>
  <si>
    <t>min. 4.0</t>
  </si>
  <si>
    <t>max. 2.0</t>
  </si>
  <si>
    <t>max. 2</t>
  </si>
  <si>
    <t>Fach-
note</t>
  </si>
  <si>
    <t>Erreichte Werte</t>
  </si>
  <si>
    <t>Berechnungsgrundlagen hier</t>
  </si>
  <si>
    <t>Alle Fachnoten werden gleich gewichtet (1/9)</t>
  </si>
  <si>
    <t>Notenrechner BM1 für EDB ab Ausbildungsbeginn 2024</t>
  </si>
  <si>
    <t>1. Abschluss 2027 (vorgezogen) / Abschuss 2028                                                          Berechnung der Berufsmaturitätszeugnisnoten</t>
  </si>
  <si>
    <t>Stand: 25.04.2024 / Ohne Gewähr</t>
  </si>
  <si>
    <t>4.Jahr</t>
  </si>
  <si>
    <t>7.Sem</t>
  </si>
  <si>
    <t>8.Sem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</si>
</sst>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0.0;&quot;&quot;"/>
    <numFmt numFmtId="166" formatCode="0;\-0;&quot;&quot;"/>
    <numFmt numFmtId="167" formatCode="_ * #,##0.0_ ;_ * \-#,##0.0_ ;_ * &quot;-&quot;??_ ;_ @_ "/>
  </numFmts>
  <fonts count="33" x14ac:knownFonts="1">
    <font>
      <sz val="11"/>
      <color theme="1"/>
      <name val="Calibri"/>
      <family val="2"/>
      <scheme val="minor"/>
    </font>
    <font>
      <sz val="11"/>
      <color indexed="8"/>
      <name val="Arial"/>
      <family val="2"/>
    </font>
    <font>
      <sz val="12"/>
      <color indexed="8"/>
      <name val="Arial"/>
      <family val="2"/>
    </font>
    <font>
      <b/>
      <sz val="12"/>
      <color indexed="8"/>
      <name val="Arial"/>
      <family val="2"/>
    </font>
    <font>
      <sz val="12"/>
      <color indexed="9"/>
      <name val="Arial"/>
      <family val="2"/>
    </font>
    <font>
      <b/>
      <sz val="18"/>
      <color theme="0"/>
      <name val="Arial"/>
      <family val="2"/>
    </font>
    <font>
      <sz val="11"/>
      <color theme="1"/>
      <name val="Calibri"/>
      <family val="2"/>
      <scheme val="minor"/>
    </font>
    <font>
      <sz val="11"/>
      <color indexed="8"/>
      <name val="Calibri"/>
      <family val="2"/>
    </font>
    <font>
      <sz val="10"/>
      <name val="Arial"/>
      <family val="2"/>
    </font>
    <font>
      <sz val="10"/>
      <name val="Arial"/>
      <family val="2"/>
    </font>
    <font>
      <sz val="12"/>
      <name val="Arial"/>
      <family val="2"/>
    </font>
    <font>
      <sz val="10"/>
      <color indexed="8"/>
      <name val="Arial"/>
      <family val="2"/>
    </font>
    <font>
      <b/>
      <sz val="10"/>
      <color theme="0"/>
      <name val="Arial"/>
      <family val="2"/>
    </font>
    <font>
      <b/>
      <sz val="10"/>
      <color indexed="8"/>
      <name val="Arial"/>
      <family val="2"/>
    </font>
    <font>
      <sz val="8"/>
      <color indexed="8"/>
      <name val="Arial"/>
      <family val="2"/>
    </font>
    <font>
      <sz val="8"/>
      <name val="Arial"/>
      <family val="2"/>
    </font>
    <font>
      <b/>
      <sz val="12"/>
      <color theme="0"/>
      <name val="Arial"/>
      <family val="2"/>
    </font>
    <font>
      <u/>
      <sz val="11"/>
      <color theme="10"/>
      <name val="Calibri"/>
      <family val="2"/>
      <scheme val="minor"/>
    </font>
    <font>
      <b/>
      <sz val="12"/>
      <color rgb="FF1881A8"/>
      <name val="Arial"/>
      <family val="2"/>
    </font>
    <font>
      <b/>
      <sz val="10"/>
      <name val="Arial"/>
      <family val="2"/>
    </font>
    <font>
      <sz val="11"/>
      <name val="Arial"/>
      <family val="2"/>
    </font>
    <font>
      <b/>
      <sz val="18"/>
      <name val="Arial"/>
      <family val="2"/>
    </font>
    <font>
      <b/>
      <sz val="18"/>
      <color rgb="FFB30931"/>
      <name val="Arial"/>
      <family val="2"/>
    </font>
    <font>
      <b/>
      <sz val="9"/>
      <color theme="0"/>
      <name val="Arial"/>
      <family val="2"/>
    </font>
    <font>
      <b/>
      <sz val="9"/>
      <color indexed="8"/>
      <name val="Arial"/>
      <family val="2"/>
    </font>
    <font>
      <sz val="9"/>
      <color indexed="8"/>
      <name val="Arial"/>
      <family val="2"/>
    </font>
    <font>
      <sz val="8"/>
      <color rgb="FF000000"/>
      <name val="Arial"/>
      <family val="2"/>
    </font>
    <font>
      <sz val="9"/>
      <name val="Arial"/>
      <family val="2"/>
    </font>
    <font>
      <sz val="12"/>
      <color rgb="FFB30931"/>
      <name val="Arial"/>
      <family val="2"/>
    </font>
    <font>
      <b/>
      <sz val="10"/>
      <color rgb="FFB30931"/>
      <name val="Arial"/>
      <family val="2"/>
    </font>
    <font>
      <b/>
      <sz val="9"/>
      <name val="Arial"/>
      <family val="2"/>
    </font>
    <font>
      <sz val="9"/>
      <color theme="0"/>
      <name val="Arial"/>
      <family val="2"/>
    </font>
    <font>
      <b/>
      <sz val="14"/>
      <color rgb="FFB30931"/>
      <name val="Arial"/>
      <family val="2"/>
    </font>
  </fonts>
  <fills count="6">
    <fill>
      <patternFill patternType="none"/>
    </fill>
    <fill>
      <patternFill patternType="gray125"/>
    </fill>
    <fill>
      <patternFill patternType="solid">
        <fgColor rgb="FFB30931"/>
        <bgColor indexed="64"/>
      </patternFill>
    </fill>
    <fill>
      <patternFill patternType="solid">
        <fgColor rgb="FFDADAD9"/>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ck">
        <color rgb="FFB30931"/>
      </left>
      <right style="thick">
        <color rgb="FFB30931"/>
      </right>
      <top style="thick">
        <color rgb="FFB30931"/>
      </top>
      <bottom style="thick">
        <color rgb="FFB30931"/>
      </bottom>
      <diagonal/>
    </border>
    <border>
      <left style="thick">
        <color rgb="FFDADAD9"/>
      </left>
      <right style="thick">
        <color rgb="FFDADAD9"/>
      </right>
      <top style="thick">
        <color rgb="FFDADAD9"/>
      </top>
      <bottom style="thick">
        <color rgb="FFDADAD9"/>
      </bottom>
      <diagonal/>
    </border>
    <border>
      <left style="thick">
        <color rgb="FFDADAD9"/>
      </left>
      <right/>
      <top style="thick">
        <color rgb="FFDADAD9"/>
      </top>
      <bottom style="thick">
        <color rgb="FFDADAD9"/>
      </bottom>
      <diagonal/>
    </border>
    <border>
      <left/>
      <right/>
      <top style="thick">
        <color rgb="FFDADAD9"/>
      </top>
      <bottom style="thick">
        <color rgb="FFDADAD9"/>
      </bottom>
      <diagonal/>
    </border>
    <border>
      <left/>
      <right style="thick">
        <color rgb="FFDADAD9"/>
      </right>
      <top style="thick">
        <color rgb="FFDADAD9"/>
      </top>
      <bottom style="thick">
        <color rgb="FFDADAD9"/>
      </bottom>
      <diagonal/>
    </border>
  </borders>
  <cellStyleXfs count="12">
    <xf numFmtId="0" fontId="0"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6" fillId="0" borderId="0"/>
    <xf numFmtId="0" fontId="8" fillId="0" borderId="0"/>
    <xf numFmtId="0" fontId="6" fillId="0" borderId="0"/>
    <xf numFmtId="0" fontId="6" fillId="0" borderId="0"/>
    <xf numFmtId="0" fontId="9" fillId="0" borderId="0"/>
    <xf numFmtId="9" fontId="6" fillId="0" borderId="0" applyFont="0" applyFill="0" applyBorder="0" applyAlignment="0" applyProtection="0"/>
    <xf numFmtId="43" fontId="6" fillId="0" borderId="0" applyFont="0" applyFill="0" applyBorder="0" applyAlignment="0" applyProtection="0"/>
    <xf numFmtId="0" fontId="17" fillId="0" borderId="0" applyNumberFormat="0" applyFill="0" applyBorder="0" applyAlignment="0" applyProtection="0"/>
  </cellStyleXfs>
  <cellXfs count="107">
    <xf numFmtId="0" fontId="0" fillId="0" borderId="0" xfId="0"/>
    <xf numFmtId="0" fontId="11" fillId="0" borderId="0" xfId="0" applyFont="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0"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3" fillId="0" borderId="0" xfId="0" applyFont="1" applyBorder="1" applyAlignment="1" applyProtection="1">
      <alignment vertical="center"/>
      <protection hidden="1"/>
    </xf>
    <xf numFmtId="0" fontId="13"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vertical="center" textRotation="90"/>
      <protection hidden="1"/>
    </xf>
    <xf numFmtId="0" fontId="2"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15"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right" vertical="center"/>
      <protection hidden="1"/>
    </xf>
    <xf numFmtId="0" fontId="13" fillId="0" borderId="0" xfId="0" applyFont="1" applyFill="1" applyBorder="1" applyAlignment="1" applyProtection="1">
      <alignment horizontal="right" vertical="center"/>
      <protection hidden="1"/>
    </xf>
    <xf numFmtId="0" fontId="3" fillId="0" borderId="0" xfId="0" applyFont="1" applyFill="1" applyBorder="1" applyAlignment="1" applyProtection="1">
      <alignment horizontal="right" vertical="center" textRotation="90"/>
      <protection hidden="1"/>
    </xf>
    <xf numFmtId="0" fontId="2" fillId="0" borderId="0" xfId="0"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locked="0" hidden="1"/>
    </xf>
    <xf numFmtId="0" fontId="1" fillId="0" borderId="0" xfId="0" applyFont="1" applyFill="1" applyBorder="1" applyAlignment="1" applyProtection="1">
      <alignment horizontal="right" vertical="center"/>
      <protection hidden="1"/>
    </xf>
    <xf numFmtId="0" fontId="3" fillId="0" borderId="0" xfId="0" applyFont="1" applyFill="1" applyBorder="1" applyAlignment="1" applyProtection="1">
      <alignment horizontal="right" vertical="center"/>
      <protection hidden="1"/>
    </xf>
    <xf numFmtId="0" fontId="19" fillId="0" borderId="0" xfId="0" applyFont="1" applyFill="1" applyBorder="1" applyAlignment="1" applyProtection="1">
      <alignment vertical="center"/>
      <protection hidden="1"/>
    </xf>
    <xf numFmtId="0" fontId="21"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wrapText="1"/>
      <protection hidden="1"/>
    </xf>
    <xf numFmtId="0" fontId="14" fillId="0" borderId="0" xfId="0" quotePrefix="1" applyFont="1" applyFill="1" applyBorder="1" applyAlignment="1" applyProtection="1">
      <alignment horizontal="center" vertical="center"/>
      <protection hidden="1"/>
    </xf>
    <xf numFmtId="164" fontId="11" fillId="0" borderId="0" xfId="9" quotePrefix="1" applyNumberFormat="1" applyFont="1" applyFill="1" applyBorder="1" applyAlignment="1" applyProtection="1">
      <alignment horizontal="center" vertical="center"/>
      <protection hidden="1"/>
    </xf>
    <xf numFmtId="165" fontId="1" fillId="0" borderId="0" xfId="0" applyNumberFormat="1" applyFont="1" applyFill="1" applyBorder="1" applyAlignment="1" applyProtection="1">
      <alignment horizontal="center" vertical="center"/>
      <protection hidden="1"/>
    </xf>
    <xf numFmtId="166" fontId="1" fillId="0" borderId="0" xfId="0" applyNumberFormat="1" applyFont="1" applyFill="1" applyBorder="1" applyAlignment="1" applyProtection="1">
      <alignment horizontal="center" vertical="center"/>
      <protection hidden="1"/>
    </xf>
    <xf numFmtId="164" fontId="11" fillId="0" borderId="0" xfId="9" applyNumberFormat="1" applyFont="1" applyFill="1" applyBorder="1" applyAlignment="1" applyProtection="1">
      <alignment horizontal="center" vertical="center"/>
      <protection hidden="1"/>
    </xf>
    <xf numFmtId="164" fontId="11" fillId="0" borderId="0" xfId="0" applyNumberFormat="1" applyFont="1" applyFill="1" applyBorder="1" applyAlignment="1" applyProtection="1">
      <alignment horizontal="center" vertical="center"/>
      <protection hidden="1"/>
    </xf>
    <xf numFmtId="166" fontId="11" fillId="0" borderId="0"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167" fontId="11" fillId="0" borderId="0" xfId="10" applyNumberFormat="1" applyFont="1" applyFill="1" applyBorder="1" applyAlignment="1" applyProtection="1">
      <alignment vertical="center"/>
      <protection hidden="1"/>
    </xf>
    <xf numFmtId="0" fontId="2" fillId="3" borderId="0" xfId="0" applyFont="1" applyFill="1" applyBorder="1" applyAlignment="1" applyProtection="1">
      <alignment horizontal="center" vertical="center"/>
      <protection hidden="1"/>
    </xf>
    <xf numFmtId="0" fontId="10" fillId="3" borderId="0" xfId="0" applyFont="1" applyFill="1" applyBorder="1" applyAlignment="1" applyProtection="1">
      <alignment horizontal="center" vertical="center"/>
      <protection hidden="1"/>
    </xf>
    <xf numFmtId="0" fontId="22"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25" fillId="0" borderId="0" xfId="0" applyFont="1" applyFill="1" applyBorder="1" applyAlignment="1" applyProtection="1">
      <alignment vertical="center"/>
      <protection hidden="1"/>
    </xf>
    <xf numFmtId="0" fontId="26" fillId="0" borderId="0" xfId="0" applyFont="1" applyFill="1" applyAlignment="1" applyProtection="1">
      <alignment vertical="center"/>
      <protection hidden="1"/>
    </xf>
    <xf numFmtId="0" fontId="14" fillId="0" borderId="0" xfId="0" applyFont="1" applyFill="1" applyBorder="1" applyAlignment="1" applyProtection="1">
      <alignment vertical="center"/>
      <protection hidden="1"/>
    </xf>
    <xf numFmtId="0" fontId="2" fillId="0" borderId="2" xfId="0" applyFont="1" applyFill="1" applyBorder="1" applyAlignment="1" applyProtection="1">
      <alignment horizontal="center" vertical="center"/>
      <protection locked="0" hidden="1"/>
    </xf>
    <xf numFmtId="0" fontId="10" fillId="0" borderId="2" xfId="0" applyFont="1" applyFill="1" applyBorder="1" applyAlignment="1" applyProtection="1">
      <alignment horizontal="center" vertical="center"/>
      <protection locked="0" hidden="1"/>
    </xf>
    <xf numFmtId="0" fontId="15" fillId="0" borderId="0" xfId="0" applyFont="1" applyFill="1" applyBorder="1" applyAlignment="1" applyProtection="1">
      <protection hidden="1"/>
    </xf>
    <xf numFmtId="0" fontId="28" fillId="3" borderId="1" xfId="0" applyFont="1" applyFill="1" applyBorder="1" applyAlignment="1" applyProtection="1">
      <alignment horizontal="center" vertical="center"/>
      <protection hidden="1"/>
    </xf>
    <xf numFmtId="0" fontId="25" fillId="3" borderId="0"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vertical="center"/>
      <protection hidden="1"/>
    </xf>
    <xf numFmtId="0" fontId="23" fillId="2" borderId="0" xfId="0" applyFont="1" applyFill="1" applyBorder="1" applyAlignment="1" applyProtection="1">
      <alignment horizontal="center" vertical="center" wrapText="1"/>
      <protection hidden="1"/>
    </xf>
    <xf numFmtId="0" fontId="23" fillId="2" borderId="0" xfId="0" applyFont="1" applyFill="1" applyBorder="1" applyAlignment="1" applyProtection="1">
      <alignment horizontal="center" vertical="center" textRotation="90"/>
      <protection hidden="1"/>
    </xf>
    <xf numFmtId="0" fontId="31" fillId="0" borderId="0" xfId="0" applyFont="1" applyFill="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vertical="center" textRotation="90"/>
      <protection hidden="1"/>
    </xf>
    <xf numFmtId="0" fontId="25" fillId="0" borderId="0" xfId="0" applyFont="1" applyFill="1" applyBorder="1" applyAlignment="1" applyProtection="1">
      <alignment horizontal="right" vertical="center"/>
      <protection hidden="1"/>
    </xf>
    <xf numFmtId="0" fontId="25" fillId="0" borderId="0" xfId="0" applyFont="1" applyFill="1" applyBorder="1" applyAlignment="1" applyProtection="1">
      <alignment horizontal="right" vertical="center" textRotation="90"/>
      <protection hidden="1"/>
    </xf>
    <xf numFmtId="164" fontId="11" fillId="0" borderId="0" xfId="0" applyNumberFormat="1" applyFont="1" applyFill="1" applyBorder="1" applyAlignment="1" applyProtection="1">
      <alignment horizontal="center" vertical="center"/>
      <protection hidden="1"/>
    </xf>
    <xf numFmtId="166" fontId="1" fillId="0" borderId="0" xfId="0" applyNumberFormat="1" applyFont="1" applyFill="1" applyBorder="1" applyAlignment="1" applyProtection="1">
      <alignment horizontal="center" vertical="center"/>
      <protection hidden="1"/>
    </xf>
    <xf numFmtId="165" fontId="1" fillId="0" borderId="0" xfId="0" applyNumberFormat="1" applyFont="1" applyFill="1" applyBorder="1" applyAlignment="1" applyProtection="1">
      <alignment horizontal="center" vertical="center"/>
      <protection hidden="1"/>
    </xf>
    <xf numFmtId="0" fontId="25" fillId="3" borderId="0" xfId="0" applyFont="1" applyFill="1" applyBorder="1" applyAlignment="1" applyProtection="1">
      <alignment horizontal="left" vertical="center"/>
      <protection hidden="1"/>
    </xf>
    <xf numFmtId="164" fontId="11" fillId="0" borderId="0" xfId="9" quotePrefix="1" applyNumberFormat="1" applyFont="1" applyFill="1" applyBorder="1" applyAlignment="1" applyProtection="1">
      <alignment horizontal="center" vertical="center"/>
      <protection hidden="1"/>
    </xf>
    <xf numFmtId="164" fontId="11" fillId="0" borderId="0" xfId="9" applyNumberFormat="1" applyFont="1" applyFill="1" applyBorder="1" applyAlignment="1" applyProtection="1">
      <alignment horizontal="center" vertical="center"/>
      <protection hidden="1"/>
    </xf>
    <xf numFmtId="0" fontId="14" fillId="0" borderId="0" xfId="0" quotePrefix="1" applyFont="1" applyFill="1" applyBorder="1" applyAlignment="1" applyProtection="1">
      <alignment horizontal="center" vertical="center"/>
      <protection hidden="1"/>
    </xf>
    <xf numFmtId="164" fontId="11" fillId="0" borderId="0" xfId="9" applyNumberFormat="1" applyFont="1" applyFill="1" applyBorder="1" applyAlignment="1" applyProtection="1">
      <alignment horizontal="center" vertical="center"/>
      <protection hidden="1"/>
    </xf>
    <xf numFmtId="166" fontId="1" fillId="0" borderId="0" xfId="0" applyNumberFormat="1" applyFont="1" applyFill="1" applyBorder="1" applyAlignment="1" applyProtection="1">
      <alignment horizontal="center" vertical="center"/>
      <protection hidden="1"/>
    </xf>
    <xf numFmtId="0" fontId="2" fillId="5" borderId="0" xfId="0" applyFont="1" applyFill="1" applyBorder="1" applyAlignment="1" applyProtection="1">
      <alignment horizontal="center" vertical="center"/>
      <protection hidden="1"/>
    </xf>
    <xf numFmtId="0" fontId="25" fillId="4" borderId="0" xfId="0" applyFont="1" applyFill="1" applyBorder="1" applyAlignment="1" applyProtection="1">
      <alignment horizontal="left" vertical="center"/>
      <protection hidden="1"/>
    </xf>
    <xf numFmtId="0" fontId="2" fillId="4" borderId="0" xfId="0" applyFont="1" applyFill="1" applyBorder="1" applyAlignment="1" applyProtection="1">
      <alignment vertical="center"/>
      <protection hidden="1"/>
    </xf>
    <xf numFmtId="0" fontId="2" fillId="4" borderId="0" xfId="0" applyFont="1" applyFill="1" applyBorder="1" applyAlignment="1" applyProtection="1">
      <alignment horizontal="center" vertical="center"/>
      <protection hidden="1"/>
    </xf>
    <xf numFmtId="0" fontId="2" fillId="4" borderId="0" xfId="0" applyFont="1" applyFill="1" applyBorder="1" applyAlignment="1" applyProtection="1">
      <alignment vertical="center" textRotation="90"/>
      <protection hidden="1"/>
    </xf>
    <xf numFmtId="164" fontId="11" fillId="4" borderId="0" xfId="9" applyNumberFormat="1" applyFont="1" applyFill="1" applyBorder="1" applyAlignment="1" applyProtection="1">
      <alignment horizontal="center" vertical="center"/>
      <protection hidden="1"/>
    </xf>
    <xf numFmtId="165" fontId="1" fillId="4" borderId="0" xfId="0" applyNumberFormat="1" applyFont="1" applyFill="1" applyBorder="1" applyAlignment="1" applyProtection="1">
      <alignment horizontal="center" vertical="center"/>
      <protection hidden="1"/>
    </xf>
    <xf numFmtId="0" fontId="1" fillId="4" borderId="0" xfId="0" applyFont="1" applyFill="1" applyBorder="1" applyAlignment="1" applyProtection="1">
      <alignment vertical="center"/>
      <protection hidden="1"/>
    </xf>
    <xf numFmtId="166" fontId="1" fillId="4" borderId="0" xfId="0" applyNumberFormat="1"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protection hidden="1"/>
    </xf>
    <xf numFmtId="165" fontId="1" fillId="4" borderId="0" xfId="0" applyNumberFormat="1" applyFont="1" applyFill="1" applyBorder="1" applyAlignment="1" applyProtection="1">
      <alignment vertical="center"/>
      <protection hidden="1"/>
    </xf>
    <xf numFmtId="0" fontId="25" fillId="0" borderId="0" xfId="0" applyFont="1" applyFill="1" applyBorder="1" applyAlignment="1" applyProtection="1">
      <alignment horizontal="right" vertical="center"/>
      <protection hidden="1"/>
    </xf>
    <xf numFmtId="0" fontId="2"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protection locked="0" hidden="1"/>
    </xf>
    <xf numFmtId="0" fontId="2" fillId="0" borderId="4" xfId="0" applyFont="1" applyFill="1" applyBorder="1" applyAlignment="1" applyProtection="1">
      <alignment horizontal="center" vertical="center"/>
      <protection locked="0" hidden="1"/>
    </xf>
    <xf numFmtId="0" fontId="2" fillId="0" borderId="5" xfId="0" applyFont="1" applyFill="1" applyBorder="1" applyAlignment="1" applyProtection="1">
      <alignment horizontal="center" vertical="center"/>
      <protection locked="0" hidden="1"/>
    </xf>
    <xf numFmtId="0" fontId="25" fillId="0" borderId="0" xfId="0" applyFont="1" applyFill="1" applyBorder="1" applyAlignment="1" applyProtection="1">
      <alignment horizontal="right" vertical="center"/>
      <protection hidden="1"/>
    </xf>
    <xf numFmtId="166" fontId="1" fillId="0" borderId="0"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164" fontId="11" fillId="0" borderId="0" xfId="0" applyNumberFormat="1"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164" fontId="11" fillId="0" borderId="0" xfId="9" quotePrefix="1" applyNumberFormat="1" applyFont="1" applyFill="1" applyBorder="1" applyAlignment="1" applyProtection="1">
      <alignment horizontal="center" vertical="center"/>
      <protection hidden="1"/>
    </xf>
    <xf numFmtId="164" fontId="11" fillId="0" borderId="0" xfId="9" applyNumberFormat="1" applyFont="1" applyFill="1" applyBorder="1" applyAlignment="1" applyProtection="1">
      <alignment horizontal="center" vertical="center"/>
      <protection hidden="1"/>
    </xf>
    <xf numFmtId="0" fontId="32" fillId="0" borderId="0" xfId="0" quotePrefix="1" applyFont="1" applyFill="1" applyBorder="1" applyAlignment="1" applyProtection="1">
      <alignment vertical="top" wrapText="1"/>
      <protection hidden="1"/>
    </xf>
    <xf numFmtId="0" fontId="0" fillId="0" borderId="0" xfId="0" applyAlignment="1"/>
    <xf numFmtId="0" fontId="17" fillId="0" borderId="0" xfId="11" applyFill="1"/>
  </cellXfs>
  <cellStyles count="12">
    <cellStyle name="Dezimal 2" xfId="2" xr:uid="{00000000-0005-0000-0000-000000000000}"/>
    <cellStyle name="Komma" xfId="10" builtinId="3"/>
    <cellStyle name="Komma 2" xfId="3" xr:uid="{00000000-0005-0000-0000-000002000000}"/>
    <cellStyle name="Link" xfId="11" builtinId="8"/>
    <cellStyle name="Prozent" xfId="9" builtinId="5"/>
    <cellStyle name="Standard" xfId="0" builtinId="0"/>
    <cellStyle name="Standard 2" xfId="4" xr:uid="{00000000-0005-0000-0000-000006000000}"/>
    <cellStyle name="Standard 3" xfId="5" xr:uid="{00000000-0005-0000-0000-000007000000}"/>
    <cellStyle name="Standard 4" xfId="6" xr:uid="{00000000-0005-0000-0000-000008000000}"/>
    <cellStyle name="Standard 4 2" xfId="7" xr:uid="{00000000-0005-0000-0000-000009000000}"/>
    <cellStyle name="Standard 4 3" xfId="1" xr:uid="{00000000-0005-0000-0000-00000A000000}"/>
    <cellStyle name="Standard 5" xfId="8" xr:uid="{00000000-0005-0000-0000-00000B000000}"/>
  </cellStyles>
  <dxfs count="14">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font>
      <fill>
        <patternFill>
          <bgColor rgb="FF92D050"/>
        </patternFill>
      </fill>
    </dxf>
    <dxf>
      <font>
        <b/>
        <i val="0"/>
        <color theme="0"/>
      </font>
      <fill>
        <patternFill>
          <bgColor rgb="FFFF0000"/>
        </patternFill>
      </fill>
    </dxf>
    <dxf>
      <font>
        <b/>
        <i val="0"/>
        <color theme="0"/>
      </font>
      <fill>
        <patternFill>
          <bgColor theme="6" tint="-0.24994659260841701"/>
        </patternFill>
      </fill>
    </dxf>
    <dxf>
      <font>
        <b/>
        <i val="0"/>
        <color theme="0"/>
      </font>
      <fill>
        <patternFill>
          <bgColor rgb="FFC0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s>
  <tableStyles count="0" defaultTableStyle="TableStyleMedium2" defaultPivotStyle="PivotStyleLight16"/>
  <colors>
    <mruColors>
      <color rgb="FFB30931"/>
      <color rgb="FFDADAD9"/>
      <color rgb="FF95094F"/>
      <color rgb="FFB3094F"/>
      <color rgb="FF1881A8"/>
      <color rgb="FFD7D7D7"/>
      <color rgb="FFFCD5B4"/>
      <color rgb="FFBEBEBE"/>
      <color rgb="FF92D050"/>
      <color rgb="FFCD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29</xdr:col>
      <xdr:colOff>152944</xdr:colOff>
      <xdr:row>0</xdr:row>
      <xdr:rowOff>0</xdr:rowOff>
    </xdr:from>
    <xdr:to>
      <xdr:col>37</xdr:col>
      <xdr:colOff>10359</xdr:colOff>
      <xdr:row>1</xdr:row>
      <xdr:rowOff>795847</xdr:rowOff>
    </xdr:to>
    <xdr:pic>
      <xdr:nvPicPr>
        <xdr:cNvPr id="2" name="Grafik 1">
          <a:extLst>
            <a:ext uri="{FF2B5EF4-FFF2-40B4-BE49-F238E27FC236}">
              <a16:creationId xmlns:a16="http://schemas.microsoft.com/office/drawing/2014/main" id="{EE6EA2D6-9F25-44C2-B3E0-D81E6E5952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5906" y="0"/>
          <a:ext cx="1813703" cy="108892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skvw.ch/pruefungskommission-kaufleute/wp-content/uploads/sites/4/2024/04/2404-24_Notengewichtung_Pruefungssystematik_BM1-EDB.www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theme="5" tint="-0.499984740745262"/>
  </sheetPr>
  <dimension ref="A1:AL56"/>
  <sheetViews>
    <sheetView showGridLines="0" tabSelected="1" zoomScale="130" zoomScaleNormal="130" zoomScalePageLayoutView="75" workbookViewId="0">
      <selection activeCell="A36" sqref="A36"/>
    </sheetView>
  </sheetViews>
  <sheetFormatPr baseColWidth="10" defaultColWidth="20" defaultRowHeight="14.25" x14ac:dyDescent="0.25"/>
  <cols>
    <col min="1" max="1" width="23" style="1" customWidth="1"/>
    <col min="2" max="2" width="0.85546875" style="2" customWidth="1"/>
    <col min="3" max="3" width="5.28515625" style="3" customWidth="1"/>
    <col min="4" max="4" width="0.85546875" style="3" customWidth="1"/>
    <col min="5" max="5" width="5.28515625" style="3" customWidth="1"/>
    <col min="6" max="6" width="2.140625" style="3" customWidth="1"/>
    <col min="7" max="7" width="5.28515625" style="3" customWidth="1"/>
    <col min="8" max="8" width="0.85546875" style="2" customWidth="1"/>
    <col min="9" max="9" width="5.28515625" style="3" customWidth="1"/>
    <col min="10" max="10" width="2.140625" style="2" customWidth="1"/>
    <col min="11" max="11" width="5.28515625" style="3" customWidth="1"/>
    <col min="12" max="12" width="0.85546875" style="3" customWidth="1"/>
    <col min="13" max="13" width="5.28515625" style="2" customWidth="1"/>
    <col min="14" max="14" width="2" style="2" customWidth="1"/>
    <col min="15" max="15" width="5.28515625" style="3" customWidth="1"/>
    <col min="16" max="16" width="0.85546875" style="3" customWidth="1"/>
    <col min="17" max="17" width="5.28515625" style="2" customWidth="1"/>
    <col min="18" max="19" width="2" style="2" customWidth="1"/>
    <col min="20" max="20" width="5.7109375" style="3" customWidth="1"/>
    <col min="21" max="21" width="0.85546875" style="3" customWidth="1"/>
    <col min="22" max="22" width="5.7109375" style="2" customWidth="1"/>
    <col min="23" max="23" width="0.85546875" style="2" customWidth="1"/>
    <col min="24" max="24" width="6.28515625" style="4" hidden="1" customWidth="1"/>
    <col min="25" max="25" width="9.140625" style="4" hidden="1" customWidth="1"/>
    <col min="26" max="26" width="6.85546875" style="4" hidden="1" customWidth="1"/>
    <col min="27" max="27" width="3.5703125" style="3" customWidth="1"/>
    <col min="28" max="28" width="8.28515625" style="3" customWidth="1"/>
    <col min="29" max="29" width="4.28515625" style="3" customWidth="1"/>
    <col min="30" max="30" width="8.85546875" style="2" customWidth="1"/>
    <col min="31" max="31" width="3.42578125" style="2" customWidth="1"/>
    <col min="32" max="32" width="10.85546875" style="3" customWidth="1"/>
    <col min="33" max="33" width="3.42578125" style="3" customWidth="1"/>
    <col min="34" max="34" width="2.7109375" style="2" customWidth="1"/>
    <col min="35" max="35" width="4.7109375" style="5" hidden="1" customWidth="1"/>
    <col min="36" max="36" width="5.7109375" style="4" hidden="1" customWidth="1"/>
    <col min="37" max="37" width="7.7109375" style="4" hidden="1" customWidth="1"/>
    <col min="38" max="16384" width="20" style="3"/>
  </cols>
  <sheetData>
    <row r="1" spans="1:38" ht="23.25" x14ac:dyDescent="0.25">
      <c r="A1" s="45" t="s">
        <v>42</v>
      </c>
      <c r="B1" s="41"/>
      <c r="C1" s="41"/>
      <c r="D1" s="41"/>
      <c r="E1" s="41"/>
      <c r="F1" s="41"/>
      <c r="G1" s="41"/>
      <c r="H1" s="41"/>
      <c r="I1" s="41"/>
      <c r="J1" s="41"/>
      <c r="K1" s="41"/>
      <c r="L1" s="41"/>
      <c r="M1" s="41"/>
      <c r="N1" s="41"/>
      <c r="O1" s="41"/>
      <c r="P1" s="41"/>
      <c r="Q1" s="41"/>
      <c r="R1" s="41"/>
      <c r="S1" s="41"/>
      <c r="T1" s="41"/>
      <c r="U1" s="41"/>
      <c r="V1" s="41"/>
      <c r="W1" s="41"/>
      <c r="X1" s="22"/>
      <c r="Y1" s="22"/>
      <c r="Z1" s="22"/>
      <c r="AA1" s="2"/>
      <c r="AB1" s="2"/>
      <c r="AC1" s="2"/>
      <c r="AF1" s="2"/>
      <c r="AG1" s="2"/>
      <c r="AI1" s="7"/>
      <c r="AJ1" s="6"/>
      <c r="AK1" s="22"/>
      <c r="AL1" s="2"/>
    </row>
    <row r="2" spans="1:38" ht="67.5" customHeight="1" x14ac:dyDescent="0.25">
      <c r="A2" s="104" t="s">
        <v>43</v>
      </c>
      <c r="B2" s="104"/>
      <c r="C2" s="104"/>
      <c r="D2" s="104"/>
      <c r="E2" s="104"/>
      <c r="F2" s="104"/>
      <c r="G2" s="104"/>
      <c r="H2" s="104"/>
      <c r="I2" s="104"/>
      <c r="J2" s="105"/>
      <c r="K2" s="105"/>
      <c r="L2" s="105"/>
      <c r="M2" s="105"/>
      <c r="O2" s="2"/>
      <c r="P2" s="2"/>
      <c r="T2" s="2"/>
      <c r="U2" s="2"/>
      <c r="X2" s="22"/>
      <c r="Y2" s="22"/>
      <c r="Z2" s="22"/>
      <c r="AA2" s="2"/>
      <c r="AB2" s="2"/>
      <c r="AC2" s="2"/>
      <c r="AF2" s="2"/>
      <c r="AG2" s="2"/>
      <c r="AI2" s="11"/>
      <c r="AJ2" s="22"/>
      <c r="AK2" s="22"/>
      <c r="AL2" s="2"/>
    </row>
    <row r="3" spans="1:38" ht="15.6" customHeight="1" x14ac:dyDescent="0.25">
      <c r="A3" s="10"/>
      <c r="C3" s="2"/>
      <c r="D3" s="2"/>
      <c r="E3" s="2"/>
      <c r="F3" s="2"/>
      <c r="G3" s="2"/>
      <c r="I3" s="2"/>
      <c r="K3" s="2"/>
      <c r="L3" s="2"/>
      <c r="O3" s="2"/>
      <c r="P3" s="2"/>
      <c r="T3" s="2"/>
      <c r="U3" s="2"/>
      <c r="X3" s="28"/>
      <c r="Y3" s="28"/>
      <c r="Z3" s="29"/>
      <c r="AA3" s="30"/>
      <c r="AB3" s="99" t="s">
        <v>25</v>
      </c>
      <c r="AC3" s="99"/>
      <c r="AD3" s="99"/>
      <c r="AE3" s="99"/>
      <c r="AF3" s="99"/>
      <c r="AG3" s="99"/>
      <c r="AH3" s="99"/>
      <c r="AI3" s="11"/>
      <c r="AJ3" s="22"/>
      <c r="AK3" s="22"/>
      <c r="AL3" s="2"/>
    </row>
    <row r="4" spans="1:38" ht="3" customHeight="1" x14ac:dyDescent="0.25">
      <c r="A4" s="10"/>
      <c r="C4" s="2"/>
      <c r="D4" s="2"/>
      <c r="E4" s="2"/>
      <c r="F4" s="2"/>
      <c r="G4" s="2"/>
      <c r="I4" s="2"/>
      <c r="K4" s="2"/>
      <c r="L4" s="2"/>
      <c r="O4" s="2"/>
      <c r="P4" s="2"/>
      <c r="T4" s="2"/>
      <c r="U4" s="2"/>
      <c r="X4" s="3"/>
      <c r="Y4" s="3"/>
      <c r="Z4" s="3"/>
      <c r="AD4" s="3"/>
      <c r="AE4" s="3"/>
      <c r="AH4" s="3"/>
      <c r="AI4" s="11"/>
      <c r="AJ4" s="22"/>
      <c r="AK4" s="22"/>
      <c r="AL4" s="2"/>
    </row>
    <row r="5" spans="1:38" s="8" customFormat="1" ht="25.15" customHeight="1" x14ac:dyDescent="0.25">
      <c r="A5" s="46"/>
      <c r="B5" s="57"/>
      <c r="C5" s="92" t="s">
        <v>4</v>
      </c>
      <c r="D5" s="92"/>
      <c r="E5" s="92"/>
      <c r="F5" s="58"/>
      <c r="G5" s="92" t="s">
        <v>5</v>
      </c>
      <c r="H5" s="92"/>
      <c r="I5" s="92"/>
      <c r="J5" s="59"/>
      <c r="K5" s="92" t="s">
        <v>6</v>
      </c>
      <c r="L5" s="92"/>
      <c r="M5" s="92"/>
      <c r="N5" s="59"/>
      <c r="O5" s="92" t="s">
        <v>45</v>
      </c>
      <c r="P5" s="92"/>
      <c r="Q5" s="92"/>
      <c r="R5" s="59"/>
      <c r="S5" s="59"/>
      <c r="T5" s="92" t="s">
        <v>7</v>
      </c>
      <c r="U5" s="92"/>
      <c r="V5" s="92"/>
      <c r="W5" s="59"/>
      <c r="X5" s="91" t="s">
        <v>20</v>
      </c>
      <c r="Y5" s="91"/>
      <c r="Z5" s="91"/>
      <c r="AA5" s="59"/>
      <c r="AB5" s="92" t="s">
        <v>26</v>
      </c>
      <c r="AC5" s="92"/>
      <c r="AD5" s="92"/>
      <c r="AE5" s="59"/>
      <c r="AF5" s="60" t="s">
        <v>38</v>
      </c>
      <c r="AG5" s="62"/>
      <c r="AH5" s="61" t="s">
        <v>13</v>
      </c>
      <c r="AI5" s="101" t="s">
        <v>20</v>
      </c>
      <c r="AJ5" s="101"/>
      <c r="AK5" s="101"/>
      <c r="AL5" s="27"/>
    </row>
    <row r="6" spans="1:38" s="1" customFormat="1" ht="23.25" customHeight="1" x14ac:dyDescent="0.25">
      <c r="A6" s="46"/>
      <c r="B6" s="46"/>
      <c r="C6" s="90" t="s">
        <v>14</v>
      </c>
      <c r="D6" s="48"/>
      <c r="E6" s="90" t="s">
        <v>15</v>
      </c>
      <c r="F6" s="48"/>
      <c r="G6" s="90" t="s">
        <v>16</v>
      </c>
      <c r="H6" s="48"/>
      <c r="I6" s="90" t="s">
        <v>17</v>
      </c>
      <c r="J6" s="48"/>
      <c r="K6" s="90" t="s">
        <v>18</v>
      </c>
      <c r="L6" s="48"/>
      <c r="M6" s="90" t="s">
        <v>19</v>
      </c>
      <c r="N6" s="48"/>
      <c r="O6" s="90" t="s">
        <v>46</v>
      </c>
      <c r="P6" s="48"/>
      <c r="Q6" s="90" t="s">
        <v>47</v>
      </c>
      <c r="R6" s="48"/>
      <c r="S6" s="48"/>
      <c r="T6" s="90" t="s">
        <v>8</v>
      </c>
      <c r="U6" s="48"/>
      <c r="V6" s="90" t="s">
        <v>9</v>
      </c>
      <c r="W6" s="48"/>
      <c r="X6" s="63" t="s">
        <v>13</v>
      </c>
      <c r="Y6" s="64" t="s">
        <v>21</v>
      </c>
      <c r="Z6" s="64" t="s">
        <v>22</v>
      </c>
      <c r="AA6" s="48"/>
      <c r="AB6" s="63" t="s">
        <v>10</v>
      </c>
      <c r="AC6" s="48"/>
      <c r="AD6" s="63" t="s">
        <v>11</v>
      </c>
      <c r="AE6" s="48"/>
      <c r="AF6" s="63"/>
      <c r="AG6" s="48"/>
      <c r="AH6" s="48"/>
      <c r="AI6" s="11" t="s">
        <v>13</v>
      </c>
      <c r="AJ6" s="31" t="s">
        <v>21</v>
      </c>
      <c r="AK6" s="31" t="s">
        <v>22</v>
      </c>
      <c r="AL6" s="10"/>
    </row>
    <row r="7" spans="1:38" ht="3" customHeight="1" thickBot="1" x14ac:dyDescent="0.3">
      <c r="A7" s="10"/>
      <c r="B7" s="12"/>
      <c r="C7" s="14"/>
      <c r="D7" s="12"/>
      <c r="E7" s="14"/>
      <c r="F7" s="12"/>
      <c r="G7" s="14"/>
      <c r="H7" s="12"/>
      <c r="I7" s="14"/>
      <c r="J7" s="13"/>
      <c r="K7" s="14"/>
      <c r="L7" s="14"/>
      <c r="M7" s="14"/>
      <c r="N7" s="13"/>
      <c r="O7" s="14"/>
      <c r="P7" s="14"/>
      <c r="Q7" s="14"/>
      <c r="R7" s="13"/>
      <c r="S7" s="13"/>
      <c r="T7" s="14"/>
      <c r="U7" s="14"/>
      <c r="V7" s="14"/>
      <c r="W7" s="13"/>
      <c r="X7" s="22"/>
      <c r="Y7" s="22"/>
      <c r="Z7" s="22"/>
      <c r="AA7" s="2"/>
      <c r="AB7" s="14"/>
      <c r="AC7" s="14"/>
      <c r="AD7" s="14"/>
      <c r="AE7" s="13"/>
      <c r="AF7" s="14"/>
      <c r="AG7" s="2"/>
      <c r="AH7" s="13"/>
      <c r="AI7" s="11"/>
      <c r="AJ7" s="22"/>
      <c r="AK7" s="22"/>
      <c r="AL7" s="2"/>
    </row>
    <row r="8" spans="1:38" ht="15.6" customHeight="1" thickTop="1" thickBot="1" x14ac:dyDescent="0.3">
      <c r="A8" s="71" t="s">
        <v>0</v>
      </c>
      <c r="B8" s="12"/>
      <c r="C8" s="51"/>
      <c r="D8" s="12"/>
      <c r="E8" s="51"/>
      <c r="F8" s="12"/>
      <c r="G8" s="89"/>
      <c r="H8" s="12"/>
      <c r="I8" s="14"/>
      <c r="J8" s="13"/>
      <c r="K8" s="51"/>
      <c r="L8" s="14"/>
      <c r="M8" s="14"/>
      <c r="N8" s="13"/>
      <c r="O8" s="51"/>
      <c r="P8" s="14"/>
      <c r="Q8" s="51"/>
      <c r="R8" s="13"/>
      <c r="S8" s="13"/>
      <c r="T8" s="51"/>
      <c r="U8" s="14"/>
      <c r="V8" s="51"/>
      <c r="W8" s="13"/>
      <c r="X8" s="33">
        <v>0.125</v>
      </c>
      <c r="Y8" s="34" t="str">
        <f>IF(ISNUMBER(#REF!),IF(#REF!-4&lt;0,#REF!-4,0),"")</f>
        <v/>
      </c>
      <c r="Z8" s="35" t="e">
        <f>IF(#REF!&lt;4,1,0)</f>
        <v>#REF!</v>
      </c>
      <c r="AA8" s="2"/>
      <c r="AB8" s="43" t="str">
        <f>IF(COUNT(C8:Q8)&gt;0,ROUND(2*AVERAGE(C8:Q8),0)/2,"--")</f>
        <v>--</v>
      </c>
      <c r="AC8" s="14"/>
      <c r="AD8" s="43" t="str">
        <f>IF(COUNT($T8:$V8)=2,ROUND(2*AVERAGE($T8:$V8),0)/2,"--")</f>
        <v>--</v>
      </c>
      <c r="AE8" s="13"/>
      <c r="AF8" s="54" t="str">
        <f>IF(COUNT(AB8:AD8)=2,ROUND(2*AVERAGE(AB8:AD8),0)/2,"--")</f>
        <v>--</v>
      </c>
      <c r="AG8" s="2"/>
      <c r="AH8" s="32" t="s">
        <v>33</v>
      </c>
      <c r="AI8" s="33"/>
      <c r="AJ8" s="34" t="str">
        <f>IF(ISNUMBER(AF8),IF(AF8-4&lt;0,AF8-4,0),"")</f>
        <v/>
      </c>
      <c r="AK8" s="35">
        <f>IF(AF8&lt;4,1,0)</f>
        <v>0</v>
      </c>
      <c r="AL8" s="2"/>
    </row>
    <row r="9" spans="1:38" ht="3" customHeight="1" thickTop="1" thickBot="1" x14ac:dyDescent="0.3">
      <c r="A9" s="48"/>
      <c r="B9" s="12"/>
      <c r="C9" s="14"/>
      <c r="D9" s="12"/>
      <c r="E9" s="14"/>
      <c r="F9" s="12"/>
      <c r="G9" s="14"/>
      <c r="H9" s="12"/>
      <c r="I9" s="14"/>
      <c r="J9" s="13"/>
      <c r="K9" s="14"/>
      <c r="L9" s="14"/>
      <c r="M9" s="14"/>
      <c r="N9" s="13"/>
      <c r="O9" s="14"/>
      <c r="P9" s="14"/>
      <c r="Q9" s="14"/>
      <c r="R9" s="13"/>
      <c r="S9" s="13"/>
      <c r="T9" s="14"/>
      <c r="U9" s="14"/>
      <c r="V9" s="14"/>
      <c r="W9" s="13"/>
      <c r="X9" s="36"/>
      <c r="Y9" s="34"/>
      <c r="Z9" s="35"/>
      <c r="AA9" s="2"/>
      <c r="AB9" s="14"/>
      <c r="AC9" s="14"/>
      <c r="AD9" s="14"/>
      <c r="AE9" s="13"/>
      <c r="AF9" s="14"/>
      <c r="AG9" s="2"/>
      <c r="AH9" s="13"/>
      <c r="AI9" s="36"/>
      <c r="AJ9" s="34"/>
      <c r="AK9" s="35"/>
      <c r="AL9" s="2"/>
    </row>
    <row r="10" spans="1:38" ht="15.6" customHeight="1" thickTop="1" thickBot="1" x14ac:dyDescent="0.3">
      <c r="A10" s="55" t="s">
        <v>1</v>
      </c>
      <c r="B10" s="12"/>
      <c r="C10" s="15"/>
      <c r="D10" s="12"/>
      <c r="E10" s="15"/>
      <c r="F10" s="12"/>
      <c r="G10" s="51"/>
      <c r="H10" s="12"/>
      <c r="I10" s="51"/>
      <c r="J10" s="13"/>
      <c r="K10" s="51"/>
      <c r="L10" s="14"/>
      <c r="M10" s="51"/>
      <c r="N10" s="13"/>
      <c r="O10" s="51"/>
      <c r="P10" s="14"/>
      <c r="Q10" s="51"/>
      <c r="R10" s="13"/>
      <c r="S10" s="13"/>
      <c r="T10" s="51"/>
      <c r="U10" s="14"/>
      <c r="V10" s="51"/>
      <c r="W10" s="13"/>
      <c r="X10" s="33">
        <v>0.125</v>
      </c>
      <c r="Y10" s="34" t="str">
        <f>IF(ISNUMBER(#REF!),IF(#REF!-4&lt;0,#REF!-4,0),"")</f>
        <v/>
      </c>
      <c r="Z10" s="35" t="e">
        <f>IF(#REF!&lt;4,1,0)</f>
        <v>#REF!</v>
      </c>
      <c r="AA10" s="2"/>
      <c r="AB10" s="43" t="str">
        <f>IF(COUNT(C10:Q10)&gt;0,ROUND(2*AVERAGE(C10:Q10),0)/2,"--")</f>
        <v>--</v>
      </c>
      <c r="AC10" s="14"/>
      <c r="AD10" s="43" t="str">
        <f>IF(COUNT($T10:$V10)=2,ROUND(2*AVERAGE($T10:$V10),0)/2,"--")</f>
        <v>--</v>
      </c>
      <c r="AE10" s="13"/>
      <c r="AF10" s="54" t="str">
        <f>IF(COUNT(AB10:AD10)=2,ROUND(2*AVERAGE(AB10:AD10),0)/2,"--")</f>
        <v>--</v>
      </c>
      <c r="AG10" s="2"/>
      <c r="AH10" s="32" t="s">
        <v>33</v>
      </c>
      <c r="AI10" s="33"/>
      <c r="AJ10" s="34" t="str">
        <f>IF(ISNUMBER(AF10),IF(AF10-4&lt;0,AF10-4,0),"")</f>
        <v/>
      </c>
      <c r="AK10" s="35">
        <f>IF(AF10&lt;4,1,0)</f>
        <v>0</v>
      </c>
      <c r="AL10" s="2"/>
    </row>
    <row r="11" spans="1:38" ht="3" customHeight="1" thickTop="1" thickBot="1" x14ac:dyDescent="0.3">
      <c r="A11" s="48"/>
      <c r="B11" s="12"/>
      <c r="C11" s="14"/>
      <c r="D11" s="12"/>
      <c r="E11" s="14"/>
      <c r="F11" s="12"/>
      <c r="G11" s="14"/>
      <c r="H11" s="12"/>
      <c r="I11" s="14"/>
      <c r="J11" s="13"/>
      <c r="K11" s="14"/>
      <c r="L11" s="14"/>
      <c r="M11" s="14"/>
      <c r="N11" s="13"/>
      <c r="O11" s="14"/>
      <c r="P11" s="14"/>
      <c r="Q11" s="14"/>
      <c r="R11" s="13"/>
      <c r="S11" s="13"/>
      <c r="T11" s="14"/>
      <c r="U11" s="14"/>
      <c r="V11" s="14"/>
      <c r="W11" s="13"/>
      <c r="X11" s="36"/>
      <c r="Y11" s="34"/>
      <c r="Z11" s="35"/>
      <c r="AA11" s="2"/>
      <c r="AB11" s="14"/>
      <c r="AC11" s="14"/>
      <c r="AD11" s="14"/>
      <c r="AE11" s="13"/>
      <c r="AF11" s="14"/>
      <c r="AG11" s="2"/>
      <c r="AH11" s="13"/>
      <c r="AI11" s="36"/>
      <c r="AJ11" s="34"/>
      <c r="AK11" s="35"/>
      <c r="AL11" s="2"/>
    </row>
    <row r="12" spans="1:38" ht="15.6" customHeight="1" thickTop="1" thickBot="1" x14ac:dyDescent="0.3">
      <c r="A12" s="55" t="s">
        <v>2</v>
      </c>
      <c r="B12" s="12"/>
      <c r="C12" s="51"/>
      <c r="D12" s="12"/>
      <c r="E12" s="51"/>
      <c r="F12" s="12"/>
      <c r="G12" s="51"/>
      <c r="H12" s="12"/>
      <c r="I12" s="51"/>
      <c r="J12" s="13"/>
      <c r="K12" s="51"/>
      <c r="L12" s="14"/>
      <c r="M12" s="51"/>
      <c r="N12" s="13"/>
      <c r="O12" s="15"/>
      <c r="P12" s="14"/>
      <c r="Q12" s="15"/>
      <c r="R12" s="13"/>
      <c r="S12" s="13"/>
      <c r="T12" s="51"/>
      <c r="U12" s="14"/>
      <c r="V12" s="51"/>
      <c r="W12" s="13"/>
      <c r="X12" s="33">
        <v>0.125</v>
      </c>
      <c r="Y12" s="34" t="str">
        <f>IF(ISNUMBER(#REF!),IF(#REF!-4&lt;0,#REF!-4,0),"")</f>
        <v/>
      </c>
      <c r="Z12" s="35" t="e">
        <f>IF(#REF!&lt;4,1,0)</f>
        <v>#REF!</v>
      </c>
      <c r="AA12" s="2"/>
      <c r="AB12" s="43" t="str">
        <f>IF(COUNT(C12:Q12)&gt;0,ROUND(2*AVERAGE(C12:Q12),0)/2,"--")</f>
        <v>--</v>
      </c>
      <c r="AC12" s="14"/>
      <c r="AD12" s="43" t="str">
        <f>IF(COUNT($T12:$V12)=2,ROUND(2*AVERAGE($T12:$V12),0)/2,"--")</f>
        <v>--</v>
      </c>
      <c r="AE12" s="13"/>
      <c r="AF12" s="54" t="str">
        <f>IF(COUNT(AB12:AD12)=2,ROUND(2*AVERAGE(AB12:AD12),0)/2,"--")</f>
        <v>--</v>
      </c>
      <c r="AG12" s="2"/>
      <c r="AH12" s="32" t="s">
        <v>33</v>
      </c>
      <c r="AI12" s="33"/>
      <c r="AJ12" s="34" t="str">
        <f>IF(ISNUMBER(AF12),IF(AF12-4&lt;0,AF12-4,0),"")</f>
        <v/>
      </c>
      <c r="AK12" s="35">
        <f>IF(AF12&lt;4,1,0)</f>
        <v>0</v>
      </c>
      <c r="AL12" s="2"/>
    </row>
    <row r="13" spans="1:38" ht="3" customHeight="1" thickTop="1" thickBot="1" x14ac:dyDescent="0.3">
      <c r="A13" s="48"/>
      <c r="B13" s="12"/>
      <c r="C13" s="14"/>
      <c r="D13" s="12"/>
      <c r="E13" s="14"/>
      <c r="F13" s="12"/>
      <c r="G13" s="14"/>
      <c r="H13" s="12"/>
      <c r="I13" s="14"/>
      <c r="J13" s="13"/>
      <c r="K13" s="14"/>
      <c r="L13" s="14"/>
      <c r="M13" s="14"/>
      <c r="N13" s="13"/>
      <c r="O13" s="14"/>
      <c r="P13" s="14"/>
      <c r="Q13" s="14"/>
      <c r="R13" s="13"/>
      <c r="S13" s="13"/>
      <c r="T13" s="14"/>
      <c r="U13" s="14"/>
      <c r="V13" s="14"/>
      <c r="W13" s="13"/>
      <c r="X13" s="36"/>
      <c r="Y13" s="34"/>
      <c r="Z13" s="35"/>
      <c r="AA13" s="2"/>
      <c r="AB13" s="14"/>
      <c r="AC13" s="14"/>
      <c r="AD13" s="14"/>
      <c r="AE13" s="13"/>
      <c r="AF13" s="14"/>
      <c r="AG13" s="2"/>
      <c r="AH13" s="13"/>
      <c r="AI13" s="36"/>
      <c r="AJ13" s="34"/>
      <c r="AK13" s="35"/>
      <c r="AL13" s="2"/>
    </row>
    <row r="14" spans="1:38" s="2" customFormat="1" ht="15.6" customHeight="1" thickTop="1" thickBot="1" x14ac:dyDescent="0.3">
      <c r="A14" s="55" t="s">
        <v>30</v>
      </c>
      <c r="B14" s="12"/>
      <c r="C14" s="51"/>
      <c r="D14" s="12"/>
      <c r="E14" s="51"/>
      <c r="F14" s="12"/>
      <c r="G14" s="51"/>
      <c r="H14" s="12"/>
      <c r="I14" s="51"/>
      <c r="J14" s="13"/>
      <c r="K14" s="51"/>
      <c r="L14" s="14"/>
      <c r="M14" s="51"/>
      <c r="N14" s="13"/>
      <c r="O14" s="15"/>
      <c r="P14" s="14"/>
      <c r="Q14" s="15"/>
      <c r="R14" s="13"/>
      <c r="S14" s="13"/>
      <c r="T14" s="94"/>
      <c r="U14" s="95"/>
      <c r="V14" s="96"/>
      <c r="W14" s="13"/>
      <c r="X14" s="33">
        <v>0.125</v>
      </c>
      <c r="Y14" s="34" t="str">
        <f>IF(ISNUMBER(#REF!),IF(#REF!-4&lt;0,#REF!-4,0),"")</f>
        <v/>
      </c>
      <c r="Z14" s="98" t="e">
        <f>IF(#REF!&lt;4,1,0)</f>
        <v>#REF!</v>
      </c>
      <c r="AB14" s="43" t="str">
        <f>IF(COUNT(C14:Q14)&gt;0,ROUND(2*AVERAGE(C14:Q14),0)/2,"--")</f>
        <v>--</v>
      </c>
      <c r="AC14" s="14"/>
      <c r="AD14" s="43" t="str">
        <f>IF(ISNUMBER(T14),T14,"--")</f>
        <v>--</v>
      </c>
      <c r="AE14" s="13"/>
      <c r="AF14" s="54" t="str">
        <f>IF(COUNT(AB14,AD14)=2,ROUND(2*AVERAGE(AB14,AD14),0)/2,"--")</f>
        <v>--</v>
      </c>
      <c r="AH14" s="74" t="s">
        <v>33</v>
      </c>
      <c r="AI14" s="102"/>
      <c r="AJ14" s="70" t="str">
        <f>IF(ISNUMBER(AF14),IF(AF14-4&lt;0,AF14-4,0),"")</f>
        <v/>
      </c>
      <c r="AK14" s="69">
        <f>IF(AF14&lt;4,1,0)</f>
        <v>0</v>
      </c>
    </row>
    <row r="15" spans="1:38" s="84" customFormat="1" ht="3" customHeight="1" thickTop="1" thickBot="1" x14ac:dyDescent="0.3">
      <c r="A15" s="78"/>
      <c r="B15" s="79"/>
      <c r="C15" s="80"/>
      <c r="D15" s="79"/>
      <c r="E15" s="80"/>
      <c r="F15" s="79"/>
      <c r="G15" s="80"/>
      <c r="H15" s="79"/>
      <c r="I15" s="80"/>
      <c r="J15" s="81"/>
      <c r="K15" s="80"/>
      <c r="L15" s="80"/>
      <c r="M15" s="80"/>
      <c r="N15" s="81"/>
      <c r="O15" s="80"/>
      <c r="P15" s="80"/>
      <c r="Q15" s="80"/>
      <c r="R15" s="81"/>
      <c r="S15" s="81"/>
      <c r="T15" s="80"/>
      <c r="U15" s="80"/>
      <c r="V15" s="80"/>
      <c r="W15" s="81"/>
      <c r="X15" s="82"/>
      <c r="Y15" s="83"/>
      <c r="Z15" s="98"/>
      <c r="AB15" s="80"/>
      <c r="AC15" s="80"/>
      <c r="AE15" s="81"/>
      <c r="AF15" s="80"/>
      <c r="AH15" s="81"/>
      <c r="AI15" s="103"/>
      <c r="AJ15" s="87"/>
      <c r="AK15" s="85"/>
    </row>
    <row r="16" spans="1:38" s="2" customFormat="1" ht="15.6" customHeight="1" thickTop="1" thickBot="1" x14ac:dyDescent="0.3">
      <c r="A16" s="55" t="s">
        <v>31</v>
      </c>
      <c r="B16" s="12"/>
      <c r="C16" s="51"/>
      <c r="D16" s="12"/>
      <c r="E16" s="51"/>
      <c r="F16" s="12"/>
      <c r="G16" s="51"/>
      <c r="H16" s="12"/>
      <c r="I16" s="51"/>
      <c r="J16" s="13"/>
      <c r="K16" s="51"/>
      <c r="L16" s="14"/>
      <c r="M16" s="51"/>
      <c r="N16" s="13"/>
      <c r="O16" s="15"/>
      <c r="P16" s="14"/>
      <c r="Q16" s="51"/>
      <c r="R16" s="13"/>
      <c r="S16" s="13"/>
      <c r="T16" s="94"/>
      <c r="U16" s="95"/>
      <c r="V16" s="96"/>
      <c r="W16" s="13"/>
      <c r="X16" s="36"/>
      <c r="Y16" s="34"/>
      <c r="Z16" s="98"/>
      <c r="AB16" s="43" t="str">
        <f>IF(COUNT(C16:Q16)&gt;0,ROUND(2*AVERAGE(C16:Q16),0)/2,"--")</f>
        <v>--</v>
      </c>
      <c r="AC16" s="14"/>
      <c r="AD16" s="43" t="str">
        <f>IF(ISNUMBER(T16),T16,"--")</f>
        <v>--</v>
      </c>
      <c r="AE16" s="13"/>
      <c r="AF16" s="54" t="str">
        <f>IF(COUNT(AB16:AD16)=2,ROUND(2*AVERAGE(AB16:AD16),0)/2,"--")</f>
        <v>--</v>
      </c>
      <c r="AH16" s="74" t="s">
        <v>33</v>
      </c>
      <c r="AI16" s="103"/>
      <c r="AJ16" s="70" t="str">
        <f>IF(ISNUMBER(AF16),IF(AF16-4&lt;0,AF16-4,0),"")</f>
        <v/>
      </c>
      <c r="AK16" s="69">
        <f>IF(AF16&lt;4,1,0)</f>
        <v>0</v>
      </c>
    </row>
    <row r="17" spans="1:38" ht="3" customHeight="1" thickTop="1" thickBot="1" x14ac:dyDescent="0.3">
      <c r="A17" s="48"/>
      <c r="B17" s="12"/>
      <c r="C17" s="14"/>
      <c r="D17" s="12"/>
      <c r="E17" s="14"/>
      <c r="F17" s="12"/>
      <c r="G17" s="14"/>
      <c r="H17" s="12"/>
      <c r="I17" s="14"/>
      <c r="J17" s="13"/>
      <c r="K17" s="14"/>
      <c r="L17" s="14"/>
      <c r="M17" s="14"/>
      <c r="N17" s="13"/>
      <c r="O17" s="14"/>
      <c r="P17" s="14"/>
      <c r="Q17" s="14"/>
      <c r="R17" s="13"/>
      <c r="S17" s="13"/>
      <c r="T17" s="14"/>
      <c r="U17" s="14"/>
      <c r="V17" s="14"/>
      <c r="W17" s="13"/>
      <c r="X17" s="36"/>
      <c r="Y17" s="34"/>
      <c r="Z17" s="35"/>
      <c r="AA17" s="2"/>
      <c r="AB17" s="14"/>
      <c r="AC17" s="14"/>
      <c r="AD17" s="14"/>
      <c r="AE17" s="13"/>
      <c r="AF17" s="14"/>
      <c r="AG17" s="2"/>
      <c r="AH17" s="13"/>
      <c r="AI17" s="36"/>
      <c r="AJ17" s="34"/>
      <c r="AK17" s="35"/>
      <c r="AL17" s="2"/>
    </row>
    <row r="18" spans="1:38" ht="15.6" customHeight="1" thickTop="1" thickBot="1" x14ac:dyDescent="0.3">
      <c r="A18" s="56" t="s">
        <v>32</v>
      </c>
      <c r="B18" s="12"/>
      <c r="C18" s="15"/>
      <c r="D18" s="16"/>
      <c r="F18" s="17"/>
      <c r="H18" s="17"/>
      <c r="J18" s="16"/>
      <c r="K18" s="52"/>
      <c r="L18" s="16"/>
      <c r="M18" s="52"/>
      <c r="N18" s="16"/>
      <c r="P18" s="16"/>
      <c r="Q18" s="3"/>
      <c r="R18" s="16"/>
      <c r="S18" s="16"/>
      <c r="T18" s="15"/>
      <c r="U18" s="16"/>
      <c r="V18" s="15"/>
      <c r="W18" s="16"/>
      <c r="X18" s="33"/>
      <c r="Y18" s="34"/>
      <c r="Z18" s="35"/>
      <c r="AA18" s="2"/>
      <c r="AB18" s="44" t="str">
        <f>IF(COUNT(K20,M20)&gt;0,ROUND(2*AVERAGE(K20,M20),0)/2,"--")</f>
        <v>--</v>
      </c>
      <c r="AC18" s="16"/>
      <c r="AD18" s="15"/>
      <c r="AE18" s="16"/>
      <c r="AF18" s="14"/>
      <c r="AG18" s="2"/>
      <c r="AH18" s="13"/>
      <c r="AI18" s="36"/>
      <c r="AJ18" s="34"/>
      <c r="AK18" s="35"/>
      <c r="AL18" s="2"/>
    </row>
    <row r="19" spans="1:38" ht="15.6" customHeight="1" thickTop="1" thickBot="1" x14ac:dyDescent="0.3">
      <c r="A19" s="56"/>
      <c r="B19" s="12"/>
      <c r="C19" s="15"/>
      <c r="D19" s="16"/>
      <c r="F19" s="17"/>
      <c r="H19" s="17"/>
      <c r="J19" s="16"/>
      <c r="K19" s="52"/>
      <c r="L19" s="16"/>
      <c r="M19" s="52"/>
      <c r="N19" s="16"/>
      <c r="P19" s="16"/>
      <c r="Q19" s="3"/>
      <c r="R19" s="16"/>
      <c r="S19" s="16"/>
      <c r="T19" s="15"/>
      <c r="U19" s="16"/>
      <c r="V19" s="15"/>
      <c r="W19" s="16"/>
      <c r="X19" s="72"/>
      <c r="Y19" s="70"/>
      <c r="Z19" s="69"/>
      <c r="AA19" s="2"/>
      <c r="AB19" s="86"/>
      <c r="AC19" s="16"/>
      <c r="AD19" s="15"/>
      <c r="AE19" s="16"/>
      <c r="AF19" s="14"/>
      <c r="AG19" s="2"/>
      <c r="AH19" s="13"/>
      <c r="AI19" s="73"/>
      <c r="AJ19" s="70"/>
      <c r="AK19" s="69"/>
      <c r="AL19" s="2"/>
    </row>
    <row r="20" spans="1:38" ht="0.75" customHeight="1" thickTop="1" x14ac:dyDescent="0.25">
      <c r="A20" s="48"/>
      <c r="B20" s="12"/>
      <c r="C20" s="14"/>
      <c r="D20" s="14"/>
      <c r="E20" s="14"/>
      <c r="F20" s="13"/>
      <c r="G20" s="14"/>
      <c r="H20" s="14"/>
      <c r="I20" s="14"/>
      <c r="J20" s="13"/>
      <c r="K20" s="14" t="str">
        <f>IF(COUNT(K18:K19)&gt;0,ROUND(2*AVERAGE(K18,K19),0)/2,"--")</f>
        <v>--</v>
      </c>
      <c r="L20" s="14"/>
      <c r="M20" s="14" t="str">
        <f>IF(COUNT(M18:M19)&gt;0,ROUND(2*AVERAGE(M18,M19),0)/2,"--")</f>
        <v>--</v>
      </c>
      <c r="N20" s="13"/>
      <c r="O20" s="14"/>
      <c r="P20" s="14"/>
      <c r="Q20" s="14"/>
      <c r="R20" s="13"/>
      <c r="S20" s="13"/>
      <c r="T20" s="14"/>
      <c r="U20" s="14"/>
      <c r="V20" s="14"/>
      <c r="W20" s="13"/>
      <c r="X20" s="36"/>
      <c r="Y20" s="34">
        <v>0</v>
      </c>
      <c r="Z20" s="35"/>
      <c r="AA20" s="2"/>
      <c r="AB20" s="14"/>
      <c r="AC20" s="14"/>
      <c r="AD20" s="14"/>
      <c r="AE20" s="13"/>
      <c r="AF20" s="15"/>
      <c r="AG20" s="2"/>
      <c r="AH20" s="13"/>
      <c r="AI20" s="34"/>
      <c r="AJ20" s="34"/>
      <c r="AK20" s="34"/>
      <c r="AL20" s="2"/>
    </row>
    <row r="21" spans="1:38" ht="5.25" customHeight="1" thickBot="1" x14ac:dyDescent="0.3">
      <c r="A21" s="48"/>
      <c r="B21" s="12"/>
      <c r="C21" s="14"/>
      <c r="D21" s="14"/>
      <c r="E21" s="14"/>
      <c r="F21" s="13"/>
      <c r="G21" s="14"/>
      <c r="H21" s="14"/>
      <c r="I21" s="14"/>
      <c r="J21" s="13"/>
      <c r="K21" s="14"/>
      <c r="L21" s="14"/>
      <c r="M21" s="14"/>
      <c r="N21" s="13"/>
      <c r="O21" s="14"/>
      <c r="P21" s="14"/>
      <c r="Q21" s="14"/>
      <c r="R21" s="13"/>
      <c r="S21" s="13"/>
      <c r="T21" s="14"/>
      <c r="U21" s="14"/>
      <c r="V21" s="14"/>
      <c r="W21" s="13"/>
      <c r="X21" s="75"/>
      <c r="Y21" s="70"/>
      <c r="Z21" s="76"/>
      <c r="AA21" s="2"/>
      <c r="AB21" s="14"/>
      <c r="AC21" s="14"/>
      <c r="AD21" s="14"/>
      <c r="AE21" s="13"/>
      <c r="AF21" s="15"/>
      <c r="AG21" s="2"/>
      <c r="AH21" s="13"/>
      <c r="AI21" s="70"/>
      <c r="AJ21" s="70"/>
      <c r="AK21" s="70"/>
      <c r="AL21" s="2"/>
    </row>
    <row r="22" spans="1:38" ht="15.6" customHeight="1" thickTop="1" thickBot="1" x14ac:dyDescent="0.3">
      <c r="A22" s="56" t="s">
        <v>12</v>
      </c>
      <c r="B22" s="12"/>
      <c r="C22" s="15"/>
      <c r="D22" s="16"/>
      <c r="E22" s="15"/>
      <c r="F22" s="16"/>
      <c r="G22" s="15"/>
      <c r="H22" s="16"/>
      <c r="I22" s="15"/>
      <c r="J22" s="16"/>
      <c r="K22" s="15"/>
      <c r="L22" s="16"/>
      <c r="M22" s="15"/>
      <c r="N22" s="16"/>
      <c r="O22" s="15"/>
      <c r="P22" s="16"/>
      <c r="Q22" s="52"/>
      <c r="R22" s="16"/>
      <c r="S22" s="16"/>
      <c r="T22" s="2"/>
      <c r="U22" s="15"/>
      <c r="V22" s="15"/>
      <c r="W22" s="16"/>
      <c r="X22" s="36">
        <v>0.125</v>
      </c>
      <c r="Y22" s="34" t="str">
        <f>IF(ISNUMBER(#REF!),IF(#REF!-4&lt;0,#REF!-4,0),"")</f>
        <v/>
      </c>
      <c r="Z22" s="35" t="e">
        <f>IF(#REF!&lt;4,1,0)</f>
        <v>#REF!</v>
      </c>
      <c r="AA22" s="2"/>
      <c r="AB22" s="15"/>
      <c r="AC22" s="16"/>
      <c r="AD22" s="44" t="str">
        <f>IF(ISNUMBER(Q22),Q22,"--")</f>
        <v>--</v>
      </c>
      <c r="AE22" s="16"/>
      <c r="AF22" s="54" t="str">
        <f>IF(COUNT(AD22,AB18)=2,ROUND(2*AVERAGE(AD22,AB18),0)/2,"--")</f>
        <v>--</v>
      </c>
      <c r="AG22" s="2"/>
      <c r="AH22" s="32" t="s">
        <v>33</v>
      </c>
      <c r="AI22" s="100"/>
      <c r="AJ22" s="70" t="str">
        <f>IF(ISNUMBER(AF22),IF(AF22-4&lt;0,AF22-4,0),"")</f>
        <v/>
      </c>
      <c r="AK22" s="98">
        <f>IF(AF22&lt;4,1,0)</f>
        <v>0</v>
      </c>
      <c r="AL22" s="2"/>
    </row>
    <row r="23" spans="1:38" ht="3" customHeight="1" thickTop="1" thickBot="1" x14ac:dyDescent="0.3">
      <c r="A23" s="48"/>
      <c r="B23" s="12"/>
      <c r="C23" s="14"/>
      <c r="D23" s="12"/>
      <c r="E23" s="14"/>
      <c r="F23" s="12"/>
      <c r="G23" s="14"/>
      <c r="H23" s="12"/>
      <c r="I23" s="14"/>
      <c r="J23" s="13"/>
      <c r="K23" s="14"/>
      <c r="L23" s="14"/>
      <c r="M23" s="14"/>
      <c r="N23" s="13"/>
      <c r="O23" s="14"/>
      <c r="P23" s="14"/>
      <c r="Q23" s="14"/>
      <c r="R23" s="13"/>
      <c r="S23" s="13"/>
      <c r="T23" s="14"/>
      <c r="U23" s="14"/>
      <c r="V23" s="14"/>
      <c r="W23" s="13"/>
      <c r="X23" s="22"/>
      <c r="Y23" s="22"/>
      <c r="Z23" s="22"/>
      <c r="AA23" s="2"/>
      <c r="AB23" s="14"/>
      <c r="AC23" s="14"/>
      <c r="AD23" s="14"/>
      <c r="AE23" s="13"/>
      <c r="AF23" s="14"/>
      <c r="AG23" s="2"/>
      <c r="AH23" s="13"/>
      <c r="AI23" s="100"/>
      <c r="AJ23" s="83"/>
      <c r="AK23" s="98"/>
      <c r="AL23" s="2"/>
    </row>
    <row r="24" spans="1:38" s="2" customFormat="1" ht="15.6" customHeight="1" thickTop="1" thickBot="1" x14ac:dyDescent="0.3">
      <c r="A24" s="55" t="s">
        <v>28</v>
      </c>
      <c r="B24" s="12"/>
      <c r="C24" s="15"/>
      <c r="D24" s="12"/>
      <c r="E24" s="15"/>
      <c r="F24" s="12"/>
      <c r="G24" s="15"/>
      <c r="H24" s="12"/>
      <c r="I24" s="15"/>
      <c r="J24" s="13"/>
      <c r="K24" s="51"/>
      <c r="N24" s="13"/>
      <c r="Q24" s="51"/>
      <c r="R24" s="13"/>
      <c r="S24" s="13"/>
      <c r="T24" s="14"/>
      <c r="U24" s="14"/>
      <c r="V24" s="14"/>
      <c r="W24" s="13"/>
      <c r="X24" s="22"/>
      <c r="Y24" s="22"/>
      <c r="Z24" s="22"/>
      <c r="AB24" s="43" t="str">
        <f>IF(COUNT(K24:Q24)&gt;0,ROUND(2*AVERAGE(K24:Q24),0)/2,"--")</f>
        <v>--</v>
      </c>
      <c r="AC24" s="14"/>
      <c r="AD24" s="15"/>
      <c r="AE24" s="13"/>
      <c r="AF24" s="54" t="str">
        <f>IF(ISBLANK(AB24),"--",AB24)</f>
        <v>--</v>
      </c>
      <c r="AH24" s="32" t="s">
        <v>33</v>
      </c>
      <c r="AI24" s="37"/>
      <c r="AJ24" s="70" t="str">
        <f>IF(ISNUMBER(AF24),IF(AF24-4&lt;0,AF24-4,0),"")</f>
        <v/>
      </c>
      <c r="AK24" s="35">
        <f>IF(AF24&lt;4,1,0)</f>
        <v>0</v>
      </c>
    </row>
    <row r="25" spans="1:38" ht="3" customHeight="1" thickTop="1" thickBot="1" x14ac:dyDescent="0.3">
      <c r="A25" s="48"/>
      <c r="B25" s="12"/>
      <c r="C25" s="14"/>
      <c r="D25" s="12"/>
      <c r="E25" s="14"/>
      <c r="F25" s="12"/>
      <c r="G25" s="14"/>
      <c r="H25" s="12"/>
      <c r="I25" s="14"/>
      <c r="J25" s="13"/>
      <c r="K25" s="14"/>
      <c r="L25" s="14"/>
      <c r="M25" s="14"/>
      <c r="N25" s="13"/>
      <c r="O25" s="14"/>
      <c r="P25" s="14"/>
      <c r="Q25" s="14"/>
      <c r="R25" s="13"/>
      <c r="S25" s="13"/>
      <c r="T25" s="14"/>
      <c r="U25" s="14"/>
      <c r="V25" s="14"/>
      <c r="W25" s="13"/>
      <c r="X25" s="22"/>
      <c r="Y25" s="22"/>
      <c r="Z25" s="22"/>
      <c r="AA25" s="2"/>
      <c r="AB25" s="14"/>
      <c r="AC25" s="14"/>
      <c r="AD25" s="14"/>
      <c r="AE25" s="13"/>
      <c r="AF25" s="14"/>
      <c r="AG25" s="2"/>
      <c r="AH25" s="13"/>
      <c r="AI25" s="37"/>
      <c r="AJ25" s="22"/>
      <c r="AK25" s="22"/>
      <c r="AL25" s="2"/>
    </row>
    <row r="26" spans="1:38" s="2" customFormat="1" ht="15.6" customHeight="1" thickTop="1" thickBot="1" x14ac:dyDescent="0.3">
      <c r="A26" s="55" t="s">
        <v>3</v>
      </c>
      <c r="B26" s="12"/>
      <c r="C26" s="15"/>
      <c r="D26" s="12"/>
      <c r="E26" s="15"/>
      <c r="F26" s="12"/>
      <c r="G26" s="51"/>
      <c r="H26" s="12"/>
      <c r="I26" s="51"/>
      <c r="J26" s="13"/>
      <c r="K26" s="51"/>
      <c r="L26" s="12"/>
      <c r="M26" s="51"/>
      <c r="N26" s="13"/>
      <c r="O26" s="51"/>
      <c r="P26" s="12"/>
      <c r="Q26" s="51"/>
      <c r="R26" s="13"/>
      <c r="S26" s="13"/>
      <c r="T26" s="94"/>
      <c r="U26" s="95"/>
      <c r="V26" s="96"/>
      <c r="W26" s="13"/>
      <c r="X26" s="22"/>
      <c r="Y26" s="22"/>
      <c r="Z26" s="22"/>
      <c r="AB26" s="43" t="str">
        <f>IF(COUNT(C26:Q26)&gt;0,ROUND(2*AVERAGE(C26:Q26),0)/2,"--")</f>
        <v>--</v>
      </c>
      <c r="AC26" s="14"/>
      <c r="AD26" s="43" t="str">
        <f>IF(ISNUMBER(T26),T26,"--")</f>
        <v>--</v>
      </c>
      <c r="AE26" s="13"/>
      <c r="AF26" s="54" t="str">
        <f>IF(COUNT(AB26:AD26)=2,ROUND(2*AVERAGE(AB26:AD26),0)/2,"--")</f>
        <v>--</v>
      </c>
      <c r="AH26" s="32" t="s">
        <v>33</v>
      </c>
      <c r="AI26" s="37"/>
      <c r="AJ26" s="34" t="str">
        <f>IF(ISNUMBER(AF26),IF(AF26-4&lt;0,AF26-4,0),"")</f>
        <v/>
      </c>
      <c r="AK26" s="35">
        <f>IF(AF26&lt;4,1,0)</f>
        <v>0</v>
      </c>
    </row>
    <row r="27" spans="1:38" ht="3" customHeight="1" thickTop="1" thickBot="1" x14ac:dyDescent="0.3">
      <c r="A27" s="48"/>
      <c r="B27" s="12"/>
      <c r="C27" s="14"/>
      <c r="D27" s="12"/>
      <c r="E27" s="14"/>
      <c r="F27" s="12"/>
      <c r="G27" s="14"/>
      <c r="H27" s="12"/>
      <c r="I27" s="14"/>
      <c r="J27" s="13"/>
      <c r="K27" s="14"/>
      <c r="L27" s="14"/>
      <c r="M27" s="14"/>
      <c r="N27" s="13"/>
      <c r="O27" s="14"/>
      <c r="P27" s="14"/>
      <c r="Q27" s="14"/>
      <c r="R27" s="13"/>
      <c r="S27" s="13"/>
      <c r="T27" s="14"/>
      <c r="U27" s="14"/>
      <c r="V27" s="14"/>
      <c r="W27" s="13"/>
      <c r="X27" s="22"/>
      <c r="Y27" s="22"/>
      <c r="Z27" s="22"/>
      <c r="AA27" s="2"/>
      <c r="AB27" s="14"/>
      <c r="AC27" s="14"/>
      <c r="AD27" s="14"/>
      <c r="AE27" s="13"/>
      <c r="AF27" s="14"/>
      <c r="AG27" s="2"/>
      <c r="AH27" s="13"/>
      <c r="AI27" s="37"/>
      <c r="AJ27" s="22"/>
      <c r="AK27" s="22"/>
      <c r="AL27" s="2"/>
    </row>
    <row r="28" spans="1:38" s="2" customFormat="1" ht="15.6" customHeight="1" thickTop="1" thickBot="1" x14ac:dyDescent="0.3">
      <c r="A28" s="55" t="s">
        <v>29</v>
      </c>
      <c r="B28" s="12"/>
      <c r="C28" s="14"/>
      <c r="D28" s="12"/>
      <c r="F28" s="12"/>
      <c r="H28" s="12"/>
      <c r="J28" s="13"/>
      <c r="L28" s="14"/>
      <c r="M28" s="13"/>
      <c r="N28" s="14"/>
      <c r="O28" s="51"/>
      <c r="P28" s="14"/>
      <c r="Q28" s="51"/>
      <c r="R28" s="14"/>
      <c r="S28" s="14"/>
      <c r="T28" s="14"/>
      <c r="U28" s="14"/>
      <c r="V28" s="13"/>
      <c r="W28" s="14"/>
      <c r="X28" s="22"/>
      <c r="Y28" s="22"/>
      <c r="AA28" s="14"/>
      <c r="AB28" s="77" t="str">
        <f>IF(COUNT(C28:Q28)&gt;0,ROUND(2*AVERAGE(C28:Q28),0)/2,"--")</f>
        <v>--</v>
      </c>
      <c r="AC28" s="14"/>
      <c r="AD28" s="13"/>
      <c r="AF28" s="54" t="str">
        <f>IF(ISBLANK(AB28),"--",AB28)</f>
        <v>--</v>
      </c>
      <c r="AH28" s="32" t="s">
        <v>33</v>
      </c>
      <c r="AI28" s="70"/>
      <c r="AJ28" s="70" t="str">
        <f>IF(ISNUMBER(AF28),IF(AF28-4&lt;0,AF28-4,0),"")</f>
        <v/>
      </c>
      <c r="AK28" s="69">
        <f>IF(AF28&lt;4,1,0)</f>
        <v>0</v>
      </c>
    </row>
    <row r="29" spans="1:38" ht="3" customHeight="1" thickTop="1" x14ac:dyDescent="0.25">
      <c r="A29" s="10"/>
      <c r="B29" s="12"/>
      <c r="C29" s="14"/>
      <c r="D29" s="12"/>
      <c r="E29" s="14"/>
      <c r="F29" s="12"/>
      <c r="G29" s="14"/>
      <c r="H29" s="12"/>
      <c r="I29" s="14"/>
      <c r="J29" s="13"/>
      <c r="K29" s="14"/>
      <c r="L29" s="14"/>
      <c r="M29" s="14"/>
      <c r="N29" s="13"/>
      <c r="O29" s="14"/>
      <c r="P29" s="14"/>
      <c r="Q29" s="14"/>
      <c r="R29" s="13"/>
      <c r="S29" s="13"/>
      <c r="T29" s="14"/>
      <c r="U29" s="14"/>
      <c r="V29" s="14"/>
      <c r="W29" s="13"/>
      <c r="X29" s="22"/>
      <c r="Y29" s="22"/>
      <c r="Z29" s="22"/>
      <c r="AA29" s="2"/>
      <c r="AB29" s="14"/>
      <c r="AC29" s="14"/>
      <c r="AD29" s="14"/>
      <c r="AE29" s="13"/>
      <c r="AF29" s="14"/>
      <c r="AG29" s="2"/>
      <c r="AH29" s="13"/>
      <c r="AI29" s="68"/>
      <c r="AJ29" s="70"/>
      <c r="AK29" s="69"/>
      <c r="AL29" s="2"/>
    </row>
    <row r="30" spans="1:38" ht="15.6" customHeight="1" x14ac:dyDescent="0.25">
      <c r="A30" s="10"/>
      <c r="B30" s="12"/>
      <c r="C30" s="14"/>
      <c r="D30" s="12"/>
      <c r="E30" s="14"/>
      <c r="F30" s="12"/>
      <c r="G30" s="14"/>
      <c r="H30" s="12"/>
      <c r="I30" s="14"/>
      <c r="J30" s="13"/>
      <c r="K30" s="14"/>
      <c r="L30" s="14"/>
      <c r="M30" s="14"/>
      <c r="N30" s="13"/>
      <c r="O30" s="14"/>
      <c r="P30" s="14"/>
      <c r="Q30" s="14"/>
      <c r="R30" s="13"/>
      <c r="S30" s="13"/>
      <c r="T30" s="97" t="s">
        <v>34</v>
      </c>
      <c r="U30" s="97"/>
      <c r="V30" s="97"/>
      <c r="W30" s="65"/>
      <c r="X30" s="22"/>
      <c r="Y30" s="22"/>
      <c r="Z30" s="22"/>
      <c r="AA30" s="2"/>
      <c r="AB30" s="63"/>
      <c r="AC30" s="11"/>
      <c r="AD30" s="66" t="s">
        <v>39</v>
      </c>
      <c r="AE30" s="13"/>
      <c r="AF30" s="14"/>
      <c r="AG30" s="2"/>
      <c r="AH30" s="13"/>
      <c r="AI30" s="11"/>
      <c r="AJ30" s="22"/>
      <c r="AK30" s="22"/>
      <c r="AL30" s="2"/>
    </row>
    <row r="31" spans="1:38" ht="3" customHeight="1" thickBot="1" x14ac:dyDescent="0.3">
      <c r="A31" s="10"/>
      <c r="B31" s="12"/>
      <c r="C31" s="14"/>
      <c r="D31" s="12"/>
      <c r="E31" s="14"/>
      <c r="F31" s="12"/>
      <c r="G31" s="14"/>
      <c r="H31" s="12"/>
      <c r="I31" s="14"/>
      <c r="J31" s="13"/>
      <c r="K31" s="14"/>
      <c r="L31" s="14"/>
      <c r="M31" s="14"/>
      <c r="N31" s="13"/>
      <c r="O31" s="14"/>
      <c r="P31" s="14"/>
      <c r="Q31" s="14"/>
      <c r="R31" s="13"/>
      <c r="S31" s="13"/>
      <c r="T31" s="88"/>
      <c r="U31" s="88"/>
      <c r="V31" s="88"/>
      <c r="W31" s="65"/>
      <c r="X31" s="22"/>
      <c r="Y31" s="22"/>
      <c r="Z31" s="22"/>
      <c r="AA31" s="2"/>
      <c r="AB31" s="11"/>
      <c r="AC31" s="11"/>
      <c r="AD31" s="63"/>
      <c r="AE31" s="13"/>
      <c r="AF31" s="14"/>
      <c r="AG31" s="2"/>
      <c r="AH31" s="13"/>
      <c r="AI31" s="11"/>
      <c r="AJ31" s="22"/>
      <c r="AK31" s="22"/>
      <c r="AL31" s="2"/>
    </row>
    <row r="32" spans="1:38" s="2" customFormat="1" ht="15.6" customHeight="1" thickTop="1" thickBot="1" x14ac:dyDescent="0.3">
      <c r="A32" s="49"/>
      <c r="B32" s="12"/>
      <c r="C32" s="14"/>
      <c r="D32" s="12"/>
      <c r="E32" s="14"/>
      <c r="F32" s="12"/>
      <c r="G32" s="14"/>
      <c r="H32" s="12"/>
      <c r="I32" s="14"/>
      <c r="J32" s="13"/>
      <c r="K32" s="14"/>
      <c r="L32" s="14"/>
      <c r="N32" s="19"/>
      <c r="O32" s="14"/>
      <c r="P32" s="14"/>
      <c r="R32" s="19"/>
      <c r="S32" s="19"/>
      <c r="T32" s="97" t="s">
        <v>35</v>
      </c>
      <c r="U32" s="97"/>
      <c r="V32" s="97"/>
      <c r="W32" s="48"/>
      <c r="X32" s="22"/>
      <c r="Y32" s="22" t="e">
        <f>#REF!&gt;=4</f>
        <v>#REF!</v>
      </c>
      <c r="AB32" s="10"/>
      <c r="AC32" s="10"/>
      <c r="AD32" s="66" t="s">
        <v>23</v>
      </c>
      <c r="AE32" s="13"/>
      <c r="AF32" s="54" t="str">
        <f>IF(COUNT(AF8:AF28)=9,ROUND(AVERAGE(AF8:AF28),1),"--")</f>
        <v>--</v>
      </c>
      <c r="AH32" s="13"/>
      <c r="AI32" s="11"/>
      <c r="AJ32" s="63" t="b">
        <f>AF32&gt;=4</f>
        <v>1</v>
      </c>
    </row>
    <row r="33" spans="1:38" ht="3" customHeight="1" thickTop="1" thickBot="1" x14ac:dyDescent="0.3">
      <c r="A33" s="50"/>
      <c r="B33" s="12"/>
      <c r="C33" s="14"/>
      <c r="D33" s="12"/>
      <c r="E33" s="14"/>
      <c r="F33" s="12"/>
      <c r="G33" s="14"/>
      <c r="H33" s="12"/>
      <c r="I33" s="14"/>
      <c r="J33" s="13"/>
      <c r="K33" s="14"/>
      <c r="L33" s="14"/>
      <c r="N33" s="20"/>
      <c r="O33" s="14"/>
      <c r="P33" s="14"/>
      <c r="R33" s="20"/>
      <c r="S33" s="20"/>
      <c r="T33" s="88"/>
      <c r="U33" s="88"/>
      <c r="V33" s="88"/>
      <c r="W33" s="67"/>
      <c r="X33" s="22"/>
      <c r="Y33" s="22"/>
      <c r="Z33" s="22"/>
      <c r="AA33" s="25"/>
      <c r="AB33" s="47"/>
      <c r="AC33" s="47"/>
      <c r="AD33" s="66"/>
      <c r="AE33" s="13"/>
      <c r="AF33" s="22"/>
      <c r="AG33" s="2"/>
      <c r="AH33" s="13"/>
      <c r="AI33" s="11"/>
      <c r="AJ33" s="22"/>
      <c r="AK33" s="22"/>
      <c r="AL33" s="2"/>
    </row>
    <row r="34" spans="1:38" s="2" customFormat="1" ht="15.6" customHeight="1" thickTop="1" thickBot="1" x14ac:dyDescent="0.3">
      <c r="A34" s="49" t="s">
        <v>41</v>
      </c>
      <c r="B34" s="12"/>
      <c r="C34" s="14"/>
      <c r="D34" s="12"/>
      <c r="E34" s="14"/>
      <c r="F34" s="12"/>
      <c r="G34" s="14"/>
      <c r="H34" s="12"/>
      <c r="I34" s="14"/>
      <c r="J34" s="13"/>
      <c r="K34" s="14"/>
      <c r="L34" s="14"/>
      <c r="N34" s="19"/>
      <c r="O34" s="14"/>
      <c r="P34" s="14"/>
      <c r="R34" s="19"/>
      <c r="S34" s="19"/>
      <c r="T34" s="97" t="s">
        <v>36</v>
      </c>
      <c r="U34" s="97"/>
      <c r="V34" s="97"/>
      <c r="W34" s="48"/>
      <c r="X34" s="22">
        <f>ABS(SUM(Y8:Y22))</f>
        <v>0</v>
      </c>
      <c r="Y34" s="22" t="b">
        <f>X34&lt;=2</f>
        <v>1</v>
      </c>
      <c r="AB34" s="10"/>
      <c r="AC34" s="10"/>
      <c r="AD34" s="66" t="s">
        <v>24</v>
      </c>
      <c r="AE34" s="13"/>
      <c r="AF34" s="54" t="str">
        <f>IF(ISNUMBER(AF32),AI34,"--")</f>
        <v>--</v>
      </c>
      <c r="AH34" s="13"/>
      <c r="AI34" s="11">
        <f>ABS(SUM(AJ8:AJ28))</f>
        <v>0</v>
      </c>
      <c r="AJ34" s="22" t="b">
        <f>AI34&lt;=2</f>
        <v>1</v>
      </c>
    </row>
    <row r="35" spans="1:38" ht="3" customHeight="1" thickTop="1" thickBot="1" x14ac:dyDescent="0.3">
      <c r="A35" s="10"/>
      <c r="B35" s="12"/>
      <c r="C35" s="14"/>
      <c r="D35" s="12"/>
      <c r="E35" s="14"/>
      <c r="F35" s="12"/>
      <c r="G35" s="14"/>
      <c r="H35" s="12"/>
      <c r="I35" s="14"/>
      <c r="J35" s="13"/>
      <c r="K35" s="14"/>
      <c r="L35" s="14"/>
      <c r="N35" s="20"/>
      <c r="O35" s="14"/>
      <c r="P35" s="14"/>
      <c r="R35" s="20"/>
      <c r="S35" s="20"/>
      <c r="T35" s="88"/>
      <c r="U35" s="88"/>
      <c r="V35" s="88"/>
      <c r="W35" s="67"/>
      <c r="X35" s="22"/>
      <c r="Y35" s="22"/>
      <c r="Z35" s="22"/>
      <c r="AA35" s="25"/>
      <c r="AB35" s="47"/>
      <c r="AC35" s="47"/>
      <c r="AD35" s="66"/>
      <c r="AE35" s="13"/>
      <c r="AF35" s="22"/>
      <c r="AG35" s="2"/>
      <c r="AH35" s="13"/>
      <c r="AI35" s="11"/>
      <c r="AJ35" s="22"/>
      <c r="AK35" s="22"/>
      <c r="AL35" s="2"/>
    </row>
    <row r="36" spans="1:38" s="2" customFormat="1" ht="15.6" customHeight="1" thickTop="1" thickBot="1" x14ac:dyDescent="0.3">
      <c r="A36" s="106" t="s">
        <v>40</v>
      </c>
      <c r="B36" s="12"/>
      <c r="D36" s="21"/>
      <c r="F36" s="12"/>
      <c r="H36" s="12"/>
      <c r="I36" s="14"/>
      <c r="J36" s="13"/>
      <c r="K36" s="15"/>
      <c r="L36" s="14"/>
      <c r="N36" s="19"/>
      <c r="O36" s="15"/>
      <c r="P36" s="14"/>
      <c r="R36" s="19"/>
      <c r="S36" s="19"/>
      <c r="T36" s="97" t="s">
        <v>37</v>
      </c>
      <c r="U36" s="97"/>
      <c r="V36" s="97"/>
      <c r="W36" s="48"/>
      <c r="X36" s="35" t="e">
        <f>SUM(Z8:Z22)</f>
        <v>#REF!</v>
      </c>
      <c r="Y36" s="22" t="e">
        <f>X36&lt;=2</f>
        <v>#REF!</v>
      </c>
      <c r="AB36" s="10"/>
      <c r="AC36" s="10"/>
      <c r="AD36" s="66" t="s">
        <v>27</v>
      </c>
      <c r="AE36" s="13"/>
      <c r="AF36" s="54" t="str">
        <f>IF(ISNUMBER(AF34),AI36,"--")</f>
        <v>--</v>
      </c>
      <c r="AH36" s="13"/>
      <c r="AI36" s="38">
        <f>SUM(AK8:AK28)</f>
        <v>0</v>
      </c>
      <c r="AJ36" s="22" t="b">
        <f>AI36&lt;=2</f>
        <v>1</v>
      </c>
    </row>
    <row r="37" spans="1:38" s="2" customFormat="1" ht="3" customHeight="1" thickTop="1" x14ac:dyDescent="0.25">
      <c r="A37" s="10"/>
      <c r="B37" s="12"/>
      <c r="C37" s="14"/>
      <c r="D37" s="12"/>
      <c r="E37" s="14"/>
      <c r="F37" s="12"/>
      <c r="G37" s="14"/>
      <c r="H37" s="12"/>
      <c r="I37" s="14"/>
      <c r="J37" s="13"/>
      <c r="K37" s="14"/>
      <c r="L37" s="14"/>
      <c r="M37" s="14"/>
      <c r="N37" s="13"/>
      <c r="O37" s="14"/>
      <c r="P37" s="14"/>
      <c r="Q37" s="14"/>
      <c r="R37" s="13"/>
      <c r="S37" s="13"/>
      <c r="T37" s="18"/>
      <c r="U37" s="18"/>
      <c r="V37" s="18"/>
      <c r="W37" s="13"/>
      <c r="X37" s="22"/>
      <c r="AB37" s="14"/>
      <c r="AC37" s="14"/>
      <c r="AD37" s="14"/>
      <c r="AE37" s="13"/>
      <c r="AF37" s="14"/>
      <c r="AH37" s="13"/>
      <c r="AI37" s="11"/>
      <c r="AL37" s="22"/>
    </row>
    <row r="38" spans="1:38" s="2" customFormat="1" ht="15.6" customHeight="1" x14ac:dyDescent="0.2">
      <c r="A38" s="53" t="s">
        <v>44</v>
      </c>
      <c r="B38" s="12"/>
      <c r="C38" s="14"/>
      <c r="D38" s="12"/>
      <c r="E38" s="14"/>
      <c r="F38" s="12"/>
      <c r="G38" s="14"/>
      <c r="H38" s="12"/>
      <c r="I38" s="23"/>
      <c r="J38" s="13"/>
      <c r="K38" s="14"/>
      <c r="L38" s="24"/>
      <c r="M38" s="14"/>
      <c r="N38" s="13"/>
      <c r="O38" s="14"/>
      <c r="P38" s="24"/>
      <c r="Q38" s="14"/>
      <c r="R38" s="13"/>
      <c r="S38" s="13"/>
      <c r="T38" s="25"/>
      <c r="U38" s="26"/>
      <c r="V38" s="26"/>
      <c r="W38" s="40"/>
      <c r="X38" s="39"/>
      <c r="Y38" s="39"/>
      <c r="Z38" s="12"/>
      <c r="AB38" s="93" t="str">
        <f>IF(ISNUMBER(AF32),IF(AND(AJ32,AJ34,AJ36),"BM bestanden","BM nicht bestanden"),"unvollständige Angaben")</f>
        <v>unvollständige Angaben</v>
      </c>
      <c r="AC38" s="93"/>
      <c r="AD38" s="93"/>
      <c r="AE38" s="93"/>
      <c r="AF38" s="93"/>
      <c r="AH38" s="39"/>
      <c r="AI38" s="9"/>
      <c r="AJ38" s="39"/>
      <c r="AK38" s="12"/>
      <c r="AL38" s="22"/>
    </row>
    <row r="39" spans="1:38" x14ac:dyDescent="0.25">
      <c r="A39" s="10"/>
      <c r="C39" s="2"/>
      <c r="D39" s="2"/>
      <c r="E39" s="2"/>
      <c r="F39" s="2"/>
      <c r="G39" s="2"/>
      <c r="I39" s="2"/>
      <c r="K39" s="2"/>
      <c r="L39" s="2"/>
      <c r="O39" s="2"/>
      <c r="P39" s="2"/>
      <c r="T39" s="2"/>
      <c r="U39" s="2"/>
      <c r="X39" s="22"/>
      <c r="Y39" s="22"/>
      <c r="Z39" s="22"/>
      <c r="AA39" s="2"/>
      <c r="AB39" s="2"/>
      <c r="AC39" s="2"/>
      <c r="AF39" s="2"/>
      <c r="AG39" s="2"/>
      <c r="AI39" s="11"/>
      <c r="AJ39" s="22"/>
      <c r="AK39" s="22"/>
      <c r="AL39" s="2"/>
    </row>
    <row r="40" spans="1:38" ht="14.25" hidden="1" customHeight="1" x14ac:dyDescent="0.25">
      <c r="A40" s="10"/>
      <c r="C40" s="2"/>
      <c r="D40" s="2"/>
      <c r="E40" s="2"/>
      <c r="F40" s="2"/>
      <c r="G40" s="2"/>
      <c r="I40" s="2"/>
      <c r="K40" s="2"/>
      <c r="L40" s="2"/>
      <c r="O40" s="2"/>
      <c r="P40" s="2"/>
      <c r="T40" s="2"/>
      <c r="U40" s="2"/>
      <c r="X40" s="22"/>
      <c r="Y40" s="22"/>
      <c r="Z40" s="22"/>
      <c r="AA40" s="2"/>
      <c r="AB40" s="2"/>
      <c r="AC40" s="2"/>
      <c r="AF40" s="2"/>
      <c r="AG40" s="2"/>
      <c r="AI40" s="11"/>
      <c r="AJ40" s="22"/>
      <c r="AK40" s="22"/>
      <c r="AL40" s="2"/>
    </row>
    <row r="41" spans="1:38" ht="14.25" hidden="1" customHeight="1" x14ac:dyDescent="0.25">
      <c r="A41" s="42">
        <v>1</v>
      </c>
      <c r="C41" s="2"/>
      <c r="D41" s="2"/>
      <c r="E41" s="2"/>
      <c r="F41" s="2"/>
      <c r="G41" s="2"/>
      <c r="I41" s="2"/>
      <c r="K41" s="2"/>
      <c r="L41" s="2"/>
      <c r="O41" s="2"/>
      <c r="P41" s="2"/>
      <c r="T41" s="2"/>
      <c r="U41" s="2"/>
      <c r="X41" s="22"/>
      <c r="Y41" s="22"/>
      <c r="Z41" s="22"/>
      <c r="AA41" s="2"/>
      <c r="AB41" s="2"/>
      <c r="AC41" s="2"/>
      <c r="AF41" s="2"/>
      <c r="AG41" s="2"/>
      <c r="AI41" s="11"/>
      <c r="AJ41" s="22"/>
      <c r="AK41" s="22"/>
      <c r="AL41" s="2"/>
    </row>
    <row r="42" spans="1:38" ht="14.25" hidden="1" customHeight="1" x14ac:dyDescent="0.25">
      <c r="A42" s="42">
        <v>1.5</v>
      </c>
      <c r="C42" s="2"/>
      <c r="D42" s="2"/>
      <c r="E42" s="2"/>
      <c r="F42" s="2"/>
      <c r="G42" s="2"/>
      <c r="I42" s="2"/>
      <c r="K42" s="2"/>
      <c r="L42" s="2"/>
      <c r="O42" s="2"/>
      <c r="P42" s="2"/>
      <c r="T42" s="2"/>
      <c r="U42" s="2"/>
      <c r="X42" s="22"/>
      <c r="Y42" s="22"/>
      <c r="Z42" s="22"/>
      <c r="AA42" s="2"/>
      <c r="AB42" s="2"/>
      <c r="AC42" s="2"/>
      <c r="AF42" s="2"/>
      <c r="AG42" s="2"/>
      <c r="AI42" s="11"/>
      <c r="AJ42" s="22"/>
      <c r="AK42" s="22"/>
      <c r="AL42" s="2"/>
    </row>
    <row r="43" spans="1:38" ht="14.25" hidden="1" customHeight="1" x14ac:dyDescent="0.25">
      <c r="A43" s="42">
        <v>2</v>
      </c>
      <c r="C43" s="2"/>
      <c r="D43" s="2"/>
      <c r="E43" s="2"/>
      <c r="F43" s="2"/>
      <c r="G43" s="2"/>
      <c r="I43" s="2"/>
      <c r="K43" s="2"/>
      <c r="L43" s="2"/>
      <c r="O43" s="2"/>
      <c r="P43" s="2"/>
      <c r="T43" s="2"/>
      <c r="U43" s="2"/>
      <c r="X43" s="22"/>
      <c r="Y43" s="22"/>
      <c r="Z43" s="22"/>
      <c r="AA43" s="2"/>
      <c r="AB43" s="2"/>
      <c r="AC43" s="2"/>
      <c r="AF43" s="2"/>
      <c r="AG43" s="2"/>
      <c r="AI43" s="11"/>
      <c r="AJ43" s="22"/>
      <c r="AK43" s="22"/>
      <c r="AL43" s="2"/>
    </row>
    <row r="44" spans="1:38" ht="14.25" hidden="1" customHeight="1" x14ac:dyDescent="0.25">
      <c r="A44" s="42">
        <v>2.5</v>
      </c>
      <c r="C44" s="2"/>
      <c r="D44" s="2"/>
      <c r="E44" s="2"/>
      <c r="F44" s="2"/>
      <c r="G44" s="2"/>
      <c r="I44" s="2"/>
      <c r="K44" s="2"/>
      <c r="L44" s="2"/>
      <c r="O44" s="2"/>
      <c r="P44" s="2"/>
      <c r="T44" s="2"/>
      <c r="U44" s="2"/>
      <c r="X44" s="22"/>
      <c r="Y44" s="22"/>
      <c r="Z44" s="22"/>
      <c r="AA44" s="2"/>
      <c r="AB44" s="2"/>
      <c r="AC44" s="2"/>
      <c r="AF44" s="2"/>
      <c r="AG44" s="2"/>
      <c r="AI44" s="11"/>
      <c r="AJ44" s="22"/>
      <c r="AK44" s="22"/>
      <c r="AL44" s="2"/>
    </row>
    <row r="45" spans="1:38" ht="14.25" hidden="1" customHeight="1" x14ac:dyDescent="0.25">
      <c r="A45" s="42">
        <v>3</v>
      </c>
      <c r="C45" s="2"/>
      <c r="D45" s="2"/>
      <c r="E45" s="2"/>
      <c r="F45" s="2"/>
      <c r="G45" s="2"/>
      <c r="I45" s="2"/>
      <c r="K45" s="2"/>
      <c r="L45" s="2"/>
      <c r="O45" s="2"/>
      <c r="P45" s="2"/>
      <c r="T45" s="2"/>
      <c r="U45" s="2"/>
      <c r="X45" s="22"/>
      <c r="Y45" s="22"/>
      <c r="Z45" s="22"/>
      <c r="AA45" s="2"/>
      <c r="AB45" s="2"/>
      <c r="AC45" s="2"/>
      <c r="AF45" s="2"/>
      <c r="AG45" s="2"/>
      <c r="AI45" s="11"/>
      <c r="AJ45" s="22"/>
      <c r="AK45" s="22"/>
      <c r="AL45" s="2"/>
    </row>
    <row r="46" spans="1:38" ht="14.25" hidden="1" customHeight="1" x14ac:dyDescent="0.25">
      <c r="A46" s="42">
        <v>3.5</v>
      </c>
      <c r="C46" s="2"/>
      <c r="D46" s="2"/>
      <c r="E46" s="2"/>
      <c r="F46" s="2"/>
      <c r="G46" s="2"/>
      <c r="I46" s="2"/>
      <c r="K46" s="2"/>
      <c r="L46" s="2"/>
      <c r="O46" s="2"/>
      <c r="P46" s="2"/>
      <c r="T46" s="2"/>
      <c r="U46" s="2"/>
      <c r="X46" s="22"/>
      <c r="Y46" s="22"/>
      <c r="Z46" s="22"/>
      <c r="AA46" s="2"/>
      <c r="AB46" s="2"/>
      <c r="AC46" s="2"/>
      <c r="AF46" s="2"/>
      <c r="AG46" s="2"/>
      <c r="AI46" s="11"/>
      <c r="AJ46" s="22"/>
      <c r="AK46" s="22"/>
      <c r="AL46" s="2"/>
    </row>
    <row r="47" spans="1:38" ht="14.25" hidden="1" customHeight="1" x14ac:dyDescent="0.25">
      <c r="A47" s="42">
        <v>4</v>
      </c>
      <c r="C47" s="2"/>
      <c r="D47" s="2"/>
      <c r="E47" s="2"/>
      <c r="F47" s="2"/>
      <c r="G47" s="2"/>
      <c r="I47" s="2"/>
      <c r="K47" s="2"/>
      <c r="L47" s="2"/>
      <c r="O47" s="2"/>
      <c r="P47" s="2"/>
      <c r="T47" s="2"/>
      <c r="U47" s="2"/>
      <c r="X47" s="22"/>
      <c r="Y47" s="22"/>
      <c r="Z47" s="22"/>
      <c r="AA47" s="2"/>
      <c r="AB47" s="2"/>
      <c r="AC47" s="2"/>
      <c r="AF47" s="2"/>
      <c r="AG47" s="2"/>
      <c r="AI47" s="11"/>
      <c r="AJ47" s="22"/>
      <c r="AK47" s="22"/>
      <c r="AL47" s="2"/>
    </row>
    <row r="48" spans="1:38" ht="14.25" hidden="1" customHeight="1" x14ac:dyDescent="0.25">
      <c r="A48" s="42">
        <v>4.5</v>
      </c>
      <c r="C48" s="2"/>
      <c r="D48" s="2"/>
      <c r="E48" s="2"/>
      <c r="F48" s="2"/>
      <c r="G48" s="2"/>
      <c r="I48" s="2"/>
      <c r="K48" s="2"/>
      <c r="L48" s="2"/>
      <c r="O48" s="2"/>
      <c r="P48" s="2"/>
      <c r="T48" s="2"/>
      <c r="U48" s="2"/>
      <c r="X48" s="22"/>
      <c r="Y48" s="22"/>
      <c r="Z48" s="22"/>
      <c r="AA48" s="2"/>
      <c r="AB48" s="2"/>
      <c r="AC48" s="2"/>
      <c r="AF48" s="2"/>
      <c r="AG48" s="2"/>
      <c r="AI48" s="11"/>
      <c r="AJ48" s="22"/>
      <c r="AK48" s="22"/>
      <c r="AL48" s="2"/>
    </row>
    <row r="49" spans="1:38" ht="14.25" hidden="1" customHeight="1" x14ac:dyDescent="0.25">
      <c r="A49" s="42">
        <v>5</v>
      </c>
      <c r="C49" s="2"/>
      <c r="D49" s="2"/>
      <c r="E49" s="2"/>
      <c r="F49" s="2"/>
      <c r="G49" s="2"/>
      <c r="I49" s="2"/>
      <c r="K49" s="2"/>
      <c r="L49" s="2"/>
      <c r="O49" s="2"/>
      <c r="P49" s="2"/>
      <c r="T49" s="2"/>
      <c r="U49" s="2"/>
      <c r="X49" s="22"/>
      <c r="Y49" s="22"/>
      <c r="Z49" s="22"/>
      <c r="AA49" s="2"/>
      <c r="AB49" s="2"/>
      <c r="AC49" s="2"/>
      <c r="AF49" s="2"/>
      <c r="AG49" s="2"/>
      <c r="AI49" s="11"/>
      <c r="AJ49" s="22"/>
      <c r="AK49" s="22"/>
      <c r="AL49" s="2"/>
    </row>
    <row r="50" spans="1:38" ht="14.25" hidden="1" customHeight="1" x14ac:dyDescent="0.25">
      <c r="A50" s="42">
        <v>5.5</v>
      </c>
      <c r="C50" s="2"/>
      <c r="D50" s="2"/>
      <c r="E50" s="2"/>
      <c r="F50" s="2"/>
      <c r="G50" s="2"/>
      <c r="I50" s="2"/>
      <c r="K50" s="2"/>
      <c r="L50" s="2"/>
      <c r="O50" s="2"/>
      <c r="P50" s="2"/>
      <c r="T50" s="2"/>
      <c r="U50" s="2"/>
      <c r="X50" s="22"/>
      <c r="Y50" s="22"/>
      <c r="Z50" s="22"/>
      <c r="AA50" s="2"/>
      <c r="AB50" s="2"/>
      <c r="AC50" s="2"/>
      <c r="AF50" s="2"/>
      <c r="AG50" s="2"/>
      <c r="AI50" s="11"/>
      <c r="AJ50" s="22"/>
      <c r="AK50" s="22"/>
      <c r="AL50" s="2"/>
    </row>
    <row r="51" spans="1:38" ht="14.25" hidden="1" customHeight="1" x14ac:dyDescent="0.25">
      <c r="A51" s="42">
        <v>6</v>
      </c>
      <c r="C51" s="2"/>
      <c r="D51" s="2"/>
      <c r="E51" s="2"/>
      <c r="F51" s="2"/>
      <c r="G51" s="2"/>
      <c r="I51" s="2"/>
      <c r="K51" s="2"/>
      <c r="L51" s="2"/>
      <c r="O51" s="2"/>
      <c r="P51" s="2"/>
      <c r="T51" s="2"/>
      <c r="U51" s="2"/>
      <c r="X51" s="22"/>
      <c r="Y51" s="22"/>
      <c r="Z51" s="22"/>
      <c r="AA51" s="2"/>
      <c r="AB51" s="2"/>
      <c r="AC51" s="2"/>
      <c r="AF51" s="2"/>
      <c r="AG51" s="2"/>
      <c r="AI51" s="11"/>
      <c r="AJ51" s="22"/>
      <c r="AK51" s="22"/>
      <c r="AL51" s="2"/>
    </row>
    <row r="52" spans="1:38" ht="14.25" hidden="1" customHeight="1" x14ac:dyDescent="0.25">
      <c r="A52" s="10"/>
      <c r="C52" s="2"/>
      <c r="D52" s="2"/>
      <c r="E52" s="2"/>
      <c r="F52" s="2"/>
      <c r="G52" s="2"/>
      <c r="I52" s="2"/>
      <c r="K52" s="2"/>
      <c r="L52" s="2"/>
      <c r="O52" s="2"/>
      <c r="P52" s="2"/>
      <c r="T52" s="2"/>
      <c r="U52" s="2"/>
      <c r="X52" s="22"/>
      <c r="Y52" s="22"/>
      <c r="Z52" s="22"/>
      <c r="AA52" s="2"/>
      <c r="AB52" s="2"/>
      <c r="AC52" s="2"/>
      <c r="AF52" s="2"/>
      <c r="AG52" s="2"/>
      <c r="AI52" s="11"/>
      <c r="AJ52" s="22"/>
      <c r="AK52" s="22"/>
      <c r="AL52" s="2"/>
    </row>
    <row r="53" spans="1:38" ht="14.25" hidden="1" customHeight="1" x14ac:dyDescent="0.25">
      <c r="A53" s="10"/>
      <c r="C53" s="2"/>
      <c r="D53" s="2"/>
      <c r="E53" s="2"/>
      <c r="F53" s="2"/>
      <c r="G53" s="2"/>
      <c r="I53" s="2"/>
      <c r="K53" s="2"/>
      <c r="L53" s="2"/>
      <c r="O53" s="2"/>
      <c r="P53" s="2"/>
      <c r="T53" s="2"/>
      <c r="U53" s="2"/>
      <c r="X53" s="22"/>
      <c r="Y53" s="22"/>
      <c r="Z53" s="22"/>
      <c r="AA53" s="2"/>
      <c r="AB53" s="2"/>
      <c r="AC53" s="2"/>
      <c r="AF53" s="2"/>
      <c r="AG53" s="2"/>
      <c r="AI53" s="11"/>
      <c r="AJ53" s="22"/>
      <c r="AK53" s="22"/>
      <c r="AL53" s="2"/>
    </row>
    <row r="54" spans="1:38" x14ac:dyDescent="0.25">
      <c r="A54" s="10"/>
      <c r="C54" s="2"/>
      <c r="D54" s="2"/>
      <c r="E54" s="2"/>
      <c r="F54" s="2"/>
      <c r="G54" s="2"/>
      <c r="I54" s="2"/>
      <c r="K54" s="2"/>
      <c r="L54" s="2"/>
      <c r="O54" s="2"/>
      <c r="P54" s="2"/>
      <c r="T54" s="2"/>
      <c r="U54" s="2"/>
      <c r="X54" s="22"/>
      <c r="Y54" s="22"/>
      <c r="Z54" s="22"/>
      <c r="AA54" s="2"/>
      <c r="AB54" s="2"/>
      <c r="AC54" s="2"/>
      <c r="AF54" s="2"/>
      <c r="AG54" s="2"/>
      <c r="AI54" s="11"/>
      <c r="AJ54" s="22"/>
      <c r="AK54" s="22"/>
      <c r="AL54" s="2"/>
    </row>
    <row r="55" spans="1:38" x14ac:dyDescent="0.25">
      <c r="X55" s="22"/>
      <c r="Y55" s="22"/>
      <c r="Z55" s="22"/>
      <c r="AA55" s="2"/>
      <c r="AB55" s="2"/>
      <c r="AC55" s="2"/>
      <c r="AF55" s="2"/>
      <c r="AG55" s="2"/>
      <c r="AI55" s="11"/>
      <c r="AJ55" s="22"/>
      <c r="AK55" s="22"/>
      <c r="AL55" s="2"/>
    </row>
    <row r="56" spans="1:38" x14ac:dyDescent="0.25">
      <c r="X56" s="22"/>
      <c r="Y56" s="22"/>
      <c r="Z56" s="22"/>
      <c r="AA56" s="2"/>
      <c r="AB56" s="2"/>
      <c r="AC56" s="2"/>
      <c r="AF56" s="2"/>
      <c r="AG56" s="2"/>
      <c r="AI56" s="11"/>
      <c r="AJ56" s="22"/>
      <c r="AK56" s="22"/>
      <c r="AL56" s="2"/>
    </row>
  </sheetData>
  <sheetProtection sheet="1" insertHyperlinks="0"/>
  <mergeCells count="22">
    <mergeCell ref="A2:M2"/>
    <mergeCell ref="T14:V14"/>
    <mergeCell ref="T16:V16"/>
    <mergeCell ref="C5:E5"/>
    <mergeCell ref="G5:I5"/>
    <mergeCell ref="K5:M5"/>
    <mergeCell ref="O5:Q5"/>
    <mergeCell ref="AB3:AH3"/>
    <mergeCell ref="AI22:AI23"/>
    <mergeCell ref="AI5:AK5"/>
    <mergeCell ref="AB5:AD5"/>
    <mergeCell ref="AK22:AK23"/>
    <mergeCell ref="AI14:AI16"/>
    <mergeCell ref="X5:Z5"/>
    <mergeCell ref="T5:V5"/>
    <mergeCell ref="AB38:AF38"/>
    <mergeCell ref="T26:V26"/>
    <mergeCell ref="T30:V30"/>
    <mergeCell ref="T32:V32"/>
    <mergeCell ref="T34:V34"/>
    <mergeCell ref="T36:V36"/>
    <mergeCell ref="Z14:Z16"/>
  </mergeCells>
  <conditionalFormatting sqref="Y22 AI20:AI21 Y8:Z21 AJ8:AK19">
    <cfRule type="cellIs" dxfId="13" priority="34" operator="lessThan">
      <formula>0</formula>
    </cfRule>
  </conditionalFormatting>
  <conditionalFormatting sqref="AK24">
    <cfRule type="cellIs" dxfId="12" priority="23" operator="lessThan">
      <formula>0</formula>
    </cfRule>
  </conditionalFormatting>
  <conditionalFormatting sqref="AK26">
    <cfRule type="cellIs" dxfId="11" priority="22" operator="lessThan">
      <formula>0</formula>
    </cfRule>
  </conditionalFormatting>
  <conditionalFormatting sqref="AJ26">
    <cfRule type="cellIs" dxfId="10" priority="20" operator="lessThan">
      <formula>0</formula>
    </cfRule>
  </conditionalFormatting>
  <conditionalFormatting sqref="AI28">
    <cfRule type="cellIs" dxfId="9" priority="19" operator="lessThan">
      <formula>0</formula>
    </cfRule>
  </conditionalFormatting>
  <conditionalFormatting sqref="AB38:AF38">
    <cfRule type="containsText" dxfId="8" priority="17" operator="containsText" text="nicht bestanden">
      <formula>NOT(ISERROR(SEARCH("nicht bestanden",AB38)))</formula>
    </cfRule>
    <cfRule type="containsText" dxfId="7" priority="18" operator="containsText" text="bestanden">
      <formula>NOT(ISERROR(SEARCH("bestanden",AB38)))</formula>
    </cfRule>
  </conditionalFormatting>
  <conditionalFormatting sqref="AF32 AF34 AF36">
    <cfRule type="expression" dxfId="6" priority="43">
      <formula>AND(ISNUMBER($AF32),NOT($AJ32))</formula>
    </cfRule>
    <cfRule type="expression" dxfId="5" priority="44">
      <formula>AND(ISNUMBER($AF32),$AJ32)</formula>
    </cfRule>
  </conditionalFormatting>
  <conditionalFormatting sqref="Z22">
    <cfRule type="cellIs" dxfId="4" priority="8" operator="lessThan">
      <formula>0</formula>
    </cfRule>
  </conditionalFormatting>
  <conditionalFormatting sqref="AJ22">
    <cfRule type="cellIs" dxfId="3" priority="4" operator="lessThan">
      <formula>0</formula>
    </cfRule>
  </conditionalFormatting>
  <conditionalFormatting sqref="AJ24">
    <cfRule type="cellIs" dxfId="2" priority="3" operator="lessThan">
      <formula>0</formula>
    </cfRule>
  </conditionalFormatting>
  <conditionalFormatting sqref="AJ28">
    <cfRule type="cellIs" dxfId="1" priority="2" operator="lessThan">
      <formula>0</formula>
    </cfRule>
  </conditionalFormatting>
  <conditionalFormatting sqref="AK28">
    <cfRule type="cellIs" dxfId="0" priority="1" operator="lessThan">
      <formula>0</formula>
    </cfRule>
  </conditionalFormatting>
  <dataValidations count="2">
    <dataValidation type="list" allowBlank="1" showInputMessage="1" showErrorMessage="1" errorTitle="Ungültige Note" error="Es können nur ganze oder halbe Noten von 1.0 bis 6.0 eingegeben werden." sqref="C10 E10 G10 I10 K10 M10 T10 V10 C12 E12 G12 I12 K12 M12 T12 V12 C14 E14 G14 I14 K14 M14 C16 E16 G16 I16 K16 M16 C24 E24 T24:V24 G26 I26 T26:V26 I18:I19 C8 E8 G8 I8 K8 M8 T8 V8 M22 G24 I24 C26 E26 K26 M26 T16:V16 O28 Q28 T14:V14 K18:K19 M18:M19 O10 Q10 O12 Q12 O14 Q14 O16 Q16 O8 Q8 Q22 O26 Q26 O18:O19 Q18:Q19" xr:uid="{00000000-0002-0000-0000-000000000000}">
      <formula1>Notenwerte</formula1>
    </dataValidation>
    <dataValidation allowBlank="1" showInputMessage="1" showErrorMessage="1" errorTitle="Ungültige Note" error="Es können nur ganze oder halbe Noten von 1.0 bis 6.0 eingegeben werden." sqref="U22:V22" xr:uid="{00000000-0002-0000-0000-000001000000}"/>
  </dataValidations>
  <hyperlinks>
    <hyperlink ref="A36" r:id="rId1" xr:uid="{ABB2AEE9-EA29-4B95-A02F-CC56894F879F}"/>
  </hyperlinks>
  <printOptions horizontalCentered="1"/>
  <pageMargins left="0.39370078740157483" right="0.39370078740157483" top="0.39370078740157483" bottom="0.39370078740157483" header="0.35433070866141736" footer="0.19685039370078741"/>
  <pageSetup paperSize="9" orientation="landscape" r:id="rId2"/>
  <headerFooter>
    <oddFooter>&amp;L&amp;F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C64478D8A28648BC54151B35668474" ma:contentTypeVersion="1" ma:contentTypeDescription="Ein neues Dokument erstellen." ma:contentTypeScope="" ma:versionID="2adc41d74146ccfa14acd35ab1bdbae7">
  <xsd:schema xmlns:xsd="http://www.w3.org/2001/XMLSchema" xmlns:p="http://schemas.microsoft.com/office/2006/metadata/properties" xmlns:ns1="http://schemas.microsoft.com/sharepoint/v3" targetNamespace="http://schemas.microsoft.com/office/2006/metadata/properties" ma:root="true" ma:fieldsID="d7ba01e3b07c0be90fd8dbcb963409d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Geplantes Startdatum" ma:internalName="PublishingStartDate">
      <xsd:simpleType>
        <xsd:restriction base="dms:Unknown"/>
      </xsd:simpleType>
    </xsd:element>
    <xsd:element name="PublishingExpirationDate" ma:index="9" nillable="true" ma:displayName="Geplantes Enddatum"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CA88BC-9EB1-40A7-AAA1-D8749743B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4D8BE91-4AF5-4FE7-9534-797319D83842}">
  <ds:schemaRefs>
    <ds:schemaRef ds:uri="http://schemas.microsoft.com/sharepoint/v3"/>
    <ds:schemaRef ds:uri="http://schemas.microsoft.com/office/2006/documentManagement/types"/>
    <ds:schemaRef ds:uri="http://purl.org/dc/elements/1.1/"/>
    <ds:schemaRef ds:uri="http://www.w3.org/XML/1998/namespace"/>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78406FB-0960-49CB-9CD3-A6F37D3DB3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M-Profil</vt:lpstr>
      <vt:lpstr>'M-Profil'!Druckbereich</vt:lpstr>
      <vt:lpstr>Notenwerte</vt:lpstr>
    </vt:vector>
  </TitlesOfParts>
  <Company>EHB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Lachenmeier Patrick</dc:creator>
  <cp:lastModifiedBy>Pruefsekretariat (WSKVW)</cp:lastModifiedBy>
  <cp:lastPrinted>2024-04-25T06:48:07Z</cp:lastPrinted>
  <dcterms:created xsi:type="dcterms:W3CDTF">2011-09-11T12:10:47Z</dcterms:created>
  <dcterms:modified xsi:type="dcterms:W3CDTF">2024-04-25T09:03:03Z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0x01010026C64478D8A28648BC54151B35668474</vt:lpwstr>
  </property>
</Properties>
</file>