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16530" windowHeight="11100"/>
  </bookViews>
  <sheets>
    <sheet name="E-Profil" sheetId="4" r:id="rId1"/>
  </sheets>
  <definedNames>
    <definedName name="_xlnm.Print_Area" localSheetId="0">'E-Profil'!$A$1:$W$33</definedName>
    <definedName name="Notenwerte" localSheetId="0">'E-Profil'!$A$36:$A$46</definedName>
    <definedName name="Notenwerte">#REF!</definedName>
  </definedNames>
  <calcPr calcId="171027" concurrentCalc="0"/>
</workbook>
</file>

<file path=xl/calcChain.xml><?xml version="1.0" encoding="utf-8"?>
<calcChain xmlns="http://schemas.openxmlformats.org/spreadsheetml/2006/main">
  <c r="Q19" i="4" l="1"/>
  <c r="Q17" i="4"/>
  <c r="Q13" i="4"/>
  <c r="Q11" i="4"/>
  <c r="Q9" i="4"/>
  <c r="Q7" i="4"/>
  <c r="U17" i="4"/>
  <c r="S11" i="4"/>
  <c r="S7" i="4"/>
  <c r="S9" i="4"/>
  <c r="S15" i="4"/>
  <c r="U15" i="4"/>
  <c r="U7" i="4"/>
  <c r="U9" i="4"/>
  <c r="U11" i="4"/>
  <c r="S13" i="4"/>
  <c r="U13" i="4"/>
  <c r="S21" i="4"/>
  <c r="U19" i="4"/>
  <c r="U26" i="4"/>
  <c r="Y26" i="4"/>
  <c r="Y7" i="4"/>
  <c r="Y9" i="4"/>
  <c r="Y11" i="4"/>
  <c r="Y13" i="4"/>
  <c r="Y15" i="4"/>
  <c r="Y16" i="4"/>
  <c r="Y17" i="4"/>
  <c r="Y18" i="4"/>
  <c r="Y19" i="4"/>
  <c r="Y20" i="4"/>
  <c r="Y21" i="4"/>
  <c r="X28" i="4"/>
  <c r="Y28" i="4"/>
  <c r="Z7" i="4"/>
  <c r="Z9" i="4"/>
  <c r="Z11" i="4"/>
  <c r="Z13" i="4"/>
  <c r="Z15" i="4"/>
  <c r="Z17" i="4"/>
  <c r="Z19" i="4"/>
  <c r="X30" i="4"/>
  <c r="Y30" i="4"/>
  <c r="Q32" i="4"/>
  <c r="U28" i="4"/>
  <c r="U30" i="4"/>
</calcChain>
</file>

<file path=xl/sharedStrings.xml><?xml version="1.0" encoding="utf-8"?>
<sst xmlns="http://schemas.openxmlformats.org/spreadsheetml/2006/main" count="40" uniqueCount="34">
  <si>
    <t>Deutsch</t>
  </si>
  <si>
    <t>Französisch</t>
  </si>
  <si>
    <t>Englisch</t>
  </si>
  <si>
    <t>1. Jahr</t>
  </si>
  <si>
    <t>2. Jahr</t>
  </si>
  <si>
    <t>3.Jahr</t>
  </si>
  <si>
    <t>Prüfung</t>
  </si>
  <si>
    <t>Erf.</t>
  </si>
  <si>
    <t>Prf.</t>
  </si>
  <si>
    <t>Projektarbeiten V&amp;V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</si>
  <si>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</si>
  <si>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</si>
  <si>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</si>
  <si>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</si>
  <si>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</si>
  <si>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</si>
  <si>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</si>
  <si>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</si>
  <si>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</si>
  <si>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</si>
  <si>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</si>
  <si>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</si>
  <si>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</si>
  <si>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Positionen</t>
  </si>
  <si>
    <t xml:space="preserve">Anz. Ungen.: </t>
  </si>
  <si>
    <t>IKA</t>
  </si>
  <si>
    <t>W&amp;G I</t>
  </si>
  <si>
    <t xml:space="preserve">W&amp;G II </t>
  </si>
  <si>
    <t>Projektarbeiten SA</t>
  </si>
  <si>
    <t>1/8</t>
  </si>
  <si>
    <t>2/8</t>
  </si>
  <si>
    <t>W&amp;G I wird für Durchschnitt und Fehlnoten doppelt gewichtet, für Anzahl Ungenügende nur einfach.</t>
  </si>
  <si>
    <t>Notenrechner EFZ Profil E</t>
  </si>
  <si>
    <t>Stand: 12.04.2017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</si>
</sst>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18"/>
      <color rgb="FFB30931"/>
      <name val="Arial"/>
      <family val="2"/>
    </font>
    <font>
      <sz val="11"/>
      <color rgb="FFB30931"/>
      <name val="Arial"/>
      <family val="2"/>
    </font>
    <font>
      <b/>
      <sz val="12"/>
      <color rgb="FFB3093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30931"/>
        <bgColor indexed="64"/>
      </patternFill>
    </fill>
    <fill>
      <patternFill patternType="solid">
        <fgColor rgb="FFDADAD9"/>
        <bgColor indexed="64"/>
      </patternFill>
    </fill>
  </fills>
  <borders count="3">
    <border>
      <left/>
      <right/>
      <top/>
      <bottom/>
      <diagonal/>
    </border>
    <border>
      <left style="thick">
        <color rgb="FFDADAD9"/>
      </left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B30931"/>
      </left>
      <right style="thick">
        <color rgb="FFB30931"/>
      </right>
      <top style="thick">
        <color rgb="FFB30931"/>
      </top>
      <bottom style="thick">
        <color rgb="FFB30931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90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7" fontId="10" fillId="0" borderId="0" xfId="1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textRotation="90"/>
    </xf>
    <xf numFmtId="0" fontId="12" fillId="0" borderId="0" xfId="0" applyFont="1" applyFill="1" applyBorder="1" applyAlignment="1" applyProtection="1">
      <alignment horizontal="right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0" fillId="3" borderId="0" xfId="9" quotePrefix="1" applyNumberFormat="1" applyFont="1" applyFill="1" applyBorder="1" applyAlignment="1" applyProtection="1">
      <alignment horizontal="center" vertical="center"/>
    </xf>
    <xf numFmtId="164" fontId="10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10" fillId="3" borderId="0" xfId="9" quotePrefix="1" applyNumberFormat="1" applyFont="1" applyFill="1" applyBorder="1" applyAlignment="1" applyProtection="1">
      <alignment horizontal="center" vertical="center"/>
    </xf>
    <xf numFmtId="164" fontId="10" fillId="3" borderId="0" xfId="9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14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 textRotation="90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164" fontId="10" fillId="3" borderId="0" xfId="9" quotePrefix="1" applyNumberFormat="1" applyFont="1" applyFill="1" applyBorder="1" applyAlignment="1" applyProtection="1">
      <alignment horizontal="center" vertical="center"/>
    </xf>
    <xf numFmtId="164" fontId="10" fillId="3" borderId="0" xfId="9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</cellXfs>
  <cellStyles count="11">
    <cellStyle name="Dezimal 2" xfId="2"/>
    <cellStyle name="Komma" xfId="10" builtinId="3"/>
    <cellStyle name="Komma 2" xfId="3"/>
    <cellStyle name="Prozent" xfId="9" builtinId="5"/>
    <cellStyle name="Standard" xfId="0" builtinId="0"/>
    <cellStyle name="Standard 2" xfId="4"/>
    <cellStyle name="Standard 3" xfId="5"/>
    <cellStyle name="Standard 4" xfId="6"/>
    <cellStyle name="Standard 4 2" xfId="7"/>
    <cellStyle name="Standard 4 3" xfId="1"/>
    <cellStyle name="Standard 5" xfId="8"/>
  </cellStyles>
  <dxfs count="5"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B30931"/>
      <color rgb="FFDADAD9"/>
      <color rgb="FFD7D7D7"/>
      <color rgb="FF92D050"/>
      <color rgb="FFBEBEBE"/>
      <color rgb="FFCDCDCD"/>
      <color rgb="FF00FF00"/>
      <color rgb="FFDAEEEA"/>
      <color rgb="FF90D7F0"/>
      <color rgb="FF6FBD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73951</xdr:colOff>
      <xdr:row>0</xdr:row>
      <xdr:rowOff>0</xdr:rowOff>
    </xdr:from>
    <xdr:to>
      <xdr:col>23</xdr:col>
      <xdr:colOff>0</xdr:colOff>
      <xdr:row>1</xdr:row>
      <xdr:rowOff>791925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2B5FA26C-6659-456F-80E8-C134A4698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4826" y="0"/>
          <a:ext cx="1811999" cy="108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499984740745262"/>
  </sheetPr>
  <dimension ref="A1:Z50"/>
  <sheetViews>
    <sheetView showGridLines="0" tabSelected="1" zoomScaleNormal="100" zoomScalePageLayoutView="75" workbookViewId="0">
      <selection activeCell="C7" sqref="C7"/>
    </sheetView>
  </sheetViews>
  <sheetFormatPr baseColWidth="10" defaultColWidth="20" defaultRowHeight="14.25" x14ac:dyDescent="0.25"/>
  <cols>
    <col min="1" max="1" width="26.5703125" style="18" customWidth="1"/>
    <col min="2" max="2" width="1.85546875" style="3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2" customWidth="1"/>
    <col min="13" max="13" width="7.7109375" style="3" customWidth="1"/>
    <col min="14" max="14" width="1.7109375" style="3" customWidth="1"/>
    <col min="15" max="15" width="7.7109375" style="2" customWidth="1"/>
    <col min="16" max="16" width="1.7109375" style="3" customWidth="1"/>
    <col min="17" max="17" width="10.5703125" style="2" customWidth="1"/>
    <col min="18" max="18" width="1.7109375" style="2" customWidth="1"/>
    <col min="19" max="19" width="10.5703125" style="3" customWidth="1"/>
    <col min="20" max="20" width="1.7109375" style="3" customWidth="1"/>
    <col min="21" max="21" width="10.5703125" style="2" customWidth="1"/>
    <col min="22" max="22" width="0.85546875" style="3" customWidth="1"/>
    <col min="23" max="23" width="2.85546875" style="36" customWidth="1"/>
    <col min="24" max="24" width="6.28515625" style="1" hidden="1" customWidth="1"/>
    <col min="25" max="25" width="7.42578125" style="1" hidden="1" customWidth="1"/>
    <col min="26" max="26" width="6.85546875" style="1" hidden="1" customWidth="1"/>
    <col min="27" max="16384" width="20" style="2"/>
  </cols>
  <sheetData>
    <row r="1" spans="1:26" s="41" customFormat="1" ht="23.25" x14ac:dyDescent="0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64"/>
      <c r="R1" s="64"/>
      <c r="S1" s="64"/>
      <c r="T1" s="64"/>
      <c r="U1" s="64"/>
      <c r="V1" s="64"/>
      <c r="W1" s="64"/>
      <c r="X1" s="38"/>
      <c r="Y1" s="38"/>
      <c r="Z1" s="40"/>
    </row>
    <row r="2" spans="1:26" ht="67.5" customHeight="1" x14ac:dyDescent="0.25">
      <c r="O2" s="3"/>
      <c r="Q2" s="3"/>
      <c r="R2" s="3"/>
      <c r="U2" s="3"/>
    </row>
    <row r="3" spans="1:26" x14ac:dyDescent="0.25">
      <c r="O3" s="3"/>
      <c r="Q3" s="3"/>
      <c r="R3" s="3"/>
      <c r="U3" s="3"/>
    </row>
    <row r="4" spans="1:26" s="25" customFormat="1" ht="25.15" customHeight="1" x14ac:dyDescent="0.25">
      <c r="B4" s="19"/>
      <c r="C4" s="65" t="s">
        <v>3</v>
      </c>
      <c r="D4" s="65"/>
      <c r="E4" s="65"/>
      <c r="F4" s="20"/>
      <c r="G4" s="65" t="s">
        <v>4</v>
      </c>
      <c r="H4" s="65"/>
      <c r="I4" s="65"/>
      <c r="J4" s="21"/>
      <c r="K4" s="65" t="s">
        <v>5</v>
      </c>
      <c r="L4" s="65"/>
      <c r="M4" s="65"/>
      <c r="N4" s="21"/>
      <c r="O4" s="42" t="s">
        <v>6</v>
      </c>
      <c r="P4" s="21"/>
      <c r="Q4" s="65" t="s">
        <v>23</v>
      </c>
      <c r="R4" s="65"/>
      <c r="S4" s="65"/>
      <c r="T4" s="21"/>
      <c r="U4" s="42" t="s">
        <v>10</v>
      </c>
      <c r="V4" s="21"/>
      <c r="W4" s="43" t="s">
        <v>11</v>
      </c>
      <c r="X4" s="63" t="s">
        <v>18</v>
      </c>
      <c r="Y4" s="63"/>
      <c r="Z4" s="63"/>
    </row>
    <row r="5" spans="1:26" s="18" customFormat="1" ht="16.5" customHeight="1" x14ac:dyDescent="0.25">
      <c r="A5" s="21"/>
      <c r="B5" s="21"/>
      <c r="C5" s="22" t="s">
        <v>12</v>
      </c>
      <c r="E5" s="22" t="s">
        <v>13</v>
      </c>
      <c r="G5" s="22" t="s">
        <v>14</v>
      </c>
      <c r="H5" s="23"/>
      <c r="I5" s="22" t="s">
        <v>15</v>
      </c>
      <c r="J5" s="23"/>
      <c r="K5" s="22" t="s">
        <v>16</v>
      </c>
      <c r="M5" s="24" t="s">
        <v>17</v>
      </c>
      <c r="N5" s="23"/>
      <c r="O5" s="24"/>
      <c r="P5" s="23"/>
      <c r="Q5" s="24" t="s">
        <v>7</v>
      </c>
      <c r="R5" s="23"/>
      <c r="S5" s="24" t="s">
        <v>8</v>
      </c>
      <c r="T5" s="23"/>
      <c r="U5" s="24"/>
      <c r="V5" s="23"/>
      <c r="W5" s="24"/>
      <c r="X5" s="4" t="s">
        <v>11</v>
      </c>
      <c r="Y5" s="5" t="s">
        <v>19</v>
      </c>
      <c r="Z5" s="5" t="s">
        <v>20</v>
      </c>
    </row>
    <row r="6" spans="1:26" ht="4.9000000000000004" customHeight="1" thickBot="1" x14ac:dyDescent="0.3">
      <c r="A6" s="26"/>
      <c r="B6" s="6"/>
      <c r="C6" s="7"/>
      <c r="D6" s="8"/>
      <c r="E6" s="7"/>
      <c r="F6" s="8"/>
      <c r="G6" s="7"/>
      <c r="H6" s="6"/>
      <c r="I6" s="7"/>
      <c r="J6" s="9"/>
      <c r="K6" s="7"/>
      <c r="L6" s="7"/>
      <c r="M6" s="17"/>
      <c r="N6" s="9"/>
      <c r="O6" s="17"/>
      <c r="P6" s="9"/>
      <c r="Q6" s="17"/>
      <c r="R6" s="17"/>
      <c r="S6" s="17"/>
      <c r="T6" s="9"/>
      <c r="U6" s="17"/>
      <c r="V6" s="9"/>
      <c r="W6" s="44"/>
      <c r="X6" s="10"/>
      <c r="Y6" s="10"/>
      <c r="Z6" s="10"/>
    </row>
    <row r="7" spans="1:26" ht="16.5" customHeight="1" thickTop="1" thickBot="1" x14ac:dyDescent="0.3">
      <c r="A7" s="50" t="s">
        <v>0</v>
      </c>
      <c r="B7" s="6"/>
      <c r="C7" s="54"/>
      <c r="D7" s="8"/>
      <c r="E7" s="54"/>
      <c r="F7" s="8"/>
      <c r="G7" s="54"/>
      <c r="H7" s="6"/>
      <c r="I7" s="54"/>
      <c r="J7" s="9"/>
      <c r="K7" s="54"/>
      <c r="L7" s="7"/>
      <c r="M7" s="54"/>
      <c r="N7" s="9"/>
      <c r="O7" s="54"/>
      <c r="P7" s="9"/>
      <c r="Q7" s="52" t="str">
        <f>IF(COUNT(C7:M7)&gt;0,ROUND(2*AVERAGE(C7:M7),0)/2,"--")</f>
        <v>--</v>
      </c>
      <c r="R7" s="17"/>
      <c r="S7" s="52" t="str">
        <f>IF(ISNUMBER(O7),O7,"--")</f>
        <v>--</v>
      </c>
      <c r="T7" s="9"/>
      <c r="U7" s="56" t="str">
        <f>IF(COUNT(Q7:S7)=2,ROUND(AVERAGE(Q7:S7),1),"--")</f>
        <v>--</v>
      </c>
      <c r="V7" s="9"/>
      <c r="W7" s="45" t="s">
        <v>29</v>
      </c>
      <c r="X7" s="31">
        <v>0.125</v>
      </c>
      <c r="Y7" s="30" t="str">
        <f>IF(ISNUMBER(U7),IF(U7-4&lt;0,U7-4,0),"")</f>
        <v/>
      </c>
      <c r="Z7" s="33">
        <f>IF(U7&lt;4,1,0)</f>
        <v>0</v>
      </c>
    </row>
    <row r="8" spans="1:26" ht="4.9000000000000004" customHeight="1" thickTop="1" thickBot="1" x14ac:dyDescent="0.3">
      <c r="A8" s="26"/>
      <c r="B8" s="6"/>
      <c r="C8" s="7"/>
      <c r="D8" s="8"/>
      <c r="E8" s="7"/>
      <c r="F8" s="8"/>
      <c r="G8" s="7"/>
      <c r="H8" s="6"/>
      <c r="I8" s="7"/>
      <c r="J8" s="9"/>
      <c r="K8" s="7"/>
      <c r="L8" s="7"/>
      <c r="M8" s="17"/>
      <c r="N8" s="9"/>
      <c r="O8" s="17"/>
      <c r="P8" s="9"/>
      <c r="Q8" s="17"/>
      <c r="R8" s="17"/>
      <c r="S8" s="17"/>
      <c r="T8" s="9"/>
      <c r="U8" s="17"/>
      <c r="V8" s="9"/>
      <c r="W8" s="44"/>
      <c r="X8" s="32"/>
      <c r="Y8" s="30"/>
      <c r="Z8" s="33"/>
    </row>
    <row r="9" spans="1:26" ht="16.5" customHeight="1" thickTop="1" thickBot="1" x14ac:dyDescent="0.3">
      <c r="A9" s="50" t="s">
        <v>1</v>
      </c>
      <c r="B9" s="6"/>
      <c r="C9" s="54"/>
      <c r="D9" s="8"/>
      <c r="E9" s="54"/>
      <c r="F9" s="8"/>
      <c r="G9" s="54"/>
      <c r="H9" s="6"/>
      <c r="I9" s="54"/>
      <c r="J9" s="9"/>
      <c r="K9" s="54"/>
      <c r="L9" s="17"/>
      <c r="M9" s="54"/>
      <c r="N9" s="9"/>
      <c r="O9" s="54"/>
      <c r="P9" s="9"/>
      <c r="Q9" s="52" t="str">
        <f>IF(COUNT(C9:M9)&gt;0,ROUND(2*AVERAGE(C9:M9),0)/2,"--")</f>
        <v>--</v>
      </c>
      <c r="R9" s="17"/>
      <c r="S9" s="52" t="str">
        <f>IF(ISNUMBER(O9),O9,"--")</f>
        <v>--</v>
      </c>
      <c r="T9" s="9"/>
      <c r="U9" s="56" t="str">
        <f>IF(COUNT(Q9:S9)=2,ROUND(AVERAGE(Q9:S9),1),"--")</f>
        <v>--</v>
      </c>
      <c r="V9" s="9"/>
      <c r="W9" s="45" t="s">
        <v>29</v>
      </c>
      <c r="X9" s="31">
        <v>0.125</v>
      </c>
      <c r="Y9" s="30" t="str">
        <f>IF(ISNUMBER(U9),IF(U9-4&lt;0,U9-4,0),"")</f>
        <v/>
      </c>
      <c r="Z9" s="33">
        <f>IF(U9&lt;4,1,0)</f>
        <v>0</v>
      </c>
    </row>
    <row r="10" spans="1:26" ht="4.9000000000000004" customHeight="1" thickTop="1" thickBot="1" x14ac:dyDescent="0.3">
      <c r="A10" s="26"/>
      <c r="B10" s="6"/>
      <c r="C10" s="7"/>
      <c r="D10" s="8"/>
      <c r="E10" s="7"/>
      <c r="F10" s="8"/>
      <c r="G10" s="7"/>
      <c r="H10" s="6"/>
      <c r="I10" s="7"/>
      <c r="J10" s="9"/>
      <c r="K10" s="7"/>
      <c r="L10" s="7"/>
      <c r="M10" s="17"/>
      <c r="N10" s="9"/>
      <c r="O10" s="17"/>
      <c r="P10" s="9"/>
      <c r="Q10" s="17"/>
      <c r="R10" s="17"/>
      <c r="S10" s="17"/>
      <c r="T10" s="9"/>
      <c r="U10" s="17"/>
      <c r="V10" s="9"/>
      <c r="W10" s="44"/>
      <c r="X10" s="32"/>
      <c r="Y10" s="30"/>
      <c r="Z10" s="33"/>
    </row>
    <row r="11" spans="1:26" ht="16.5" customHeight="1" thickTop="1" thickBot="1" x14ac:dyDescent="0.3">
      <c r="A11" s="50" t="s">
        <v>2</v>
      </c>
      <c r="B11" s="6"/>
      <c r="C11" s="54"/>
      <c r="D11" s="8"/>
      <c r="E11" s="54"/>
      <c r="F11" s="8"/>
      <c r="G11" s="54"/>
      <c r="H11" s="6"/>
      <c r="I11" s="54"/>
      <c r="J11" s="9"/>
      <c r="K11" s="17"/>
      <c r="L11" s="17"/>
      <c r="M11" s="17"/>
      <c r="N11" s="9"/>
      <c r="O11" s="54"/>
      <c r="P11" s="9"/>
      <c r="Q11" s="52" t="str">
        <f>IF(COUNT(C11:I11)&gt;0,ROUND(2*AVERAGE(C11:I11),0)/2,"--")</f>
        <v>--</v>
      </c>
      <c r="R11" s="17"/>
      <c r="S11" s="52" t="str">
        <f>IF(ISNUMBER(O11),O11,"--")</f>
        <v>--</v>
      </c>
      <c r="T11" s="9"/>
      <c r="U11" s="56" t="str">
        <f>IF(COUNT(Q11:S11)=2,ROUND(AVERAGE(Q11:S11),1),"--")</f>
        <v>--</v>
      </c>
      <c r="V11" s="9"/>
      <c r="W11" s="45" t="s">
        <v>29</v>
      </c>
      <c r="X11" s="31">
        <v>0.125</v>
      </c>
      <c r="Y11" s="30" t="str">
        <f>IF(ISNUMBER(U11),IF(U11-4&lt;0,U11-4,0),"")</f>
        <v/>
      </c>
      <c r="Z11" s="33">
        <f>IF(U11&lt;4,1,0)</f>
        <v>0</v>
      </c>
    </row>
    <row r="12" spans="1:26" ht="4.9000000000000004" customHeight="1" thickTop="1" thickBot="1" x14ac:dyDescent="0.3">
      <c r="A12" s="26"/>
      <c r="B12" s="6"/>
      <c r="C12" s="7"/>
      <c r="D12" s="8"/>
      <c r="E12" s="7"/>
      <c r="F12" s="8"/>
      <c r="G12" s="7"/>
      <c r="H12" s="6"/>
      <c r="I12" s="7"/>
      <c r="J12" s="9"/>
      <c r="K12" s="7"/>
      <c r="L12" s="7"/>
      <c r="M12" s="17"/>
      <c r="N12" s="9"/>
      <c r="O12" s="17"/>
      <c r="P12" s="9"/>
      <c r="Q12" s="17"/>
      <c r="R12" s="17"/>
      <c r="S12" s="17"/>
      <c r="T12" s="9"/>
      <c r="U12" s="17"/>
      <c r="V12" s="9"/>
      <c r="W12" s="44"/>
      <c r="X12" s="32"/>
      <c r="Y12" s="30"/>
      <c r="Z12" s="33"/>
    </row>
    <row r="13" spans="1:26" s="3" customFormat="1" ht="16.5" customHeight="1" thickTop="1" thickBot="1" x14ac:dyDescent="0.3">
      <c r="A13" s="50" t="s">
        <v>25</v>
      </c>
      <c r="B13" s="6"/>
      <c r="C13" s="54"/>
      <c r="D13" s="8"/>
      <c r="E13" s="54"/>
      <c r="F13" s="8"/>
      <c r="G13" s="54"/>
      <c r="H13" s="6"/>
      <c r="I13" s="54"/>
      <c r="J13" s="6"/>
      <c r="K13" s="17"/>
      <c r="L13" s="17"/>
      <c r="M13" s="17"/>
      <c r="N13" s="6"/>
      <c r="O13" s="54"/>
      <c r="P13" s="6"/>
      <c r="Q13" s="52" t="str">
        <f>IF(COUNT(C13:I13)&gt;0,ROUND(2*AVERAGE(C13:M13),0)/2,"--")</f>
        <v>--</v>
      </c>
      <c r="R13" s="17"/>
      <c r="S13" s="52" t="str">
        <f>IF(ISNUMBER(O13),O13,"--")</f>
        <v>--</v>
      </c>
      <c r="T13" s="6"/>
      <c r="U13" s="56" t="str">
        <f>IF(COUNT(Q13:S13)=2,ROUND(AVERAGE(Q13:S13),1),"--")</f>
        <v>--</v>
      </c>
      <c r="V13" s="6"/>
      <c r="W13" s="45" t="s">
        <v>29</v>
      </c>
      <c r="X13" s="31">
        <v>0.125</v>
      </c>
      <c r="Y13" s="30" t="str">
        <f>IF(ISNUMBER(U13),IF(U13-4&lt;0,U13-4,0),"")</f>
        <v/>
      </c>
      <c r="Z13" s="33">
        <f>IF(U13&lt;4,1,0)</f>
        <v>0</v>
      </c>
    </row>
    <row r="14" spans="1:26" ht="4.9000000000000004" customHeight="1" thickTop="1" thickBot="1" x14ac:dyDescent="0.3">
      <c r="A14" s="26"/>
      <c r="B14" s="6"/>
      <c r="C14" s="7"/>
      <c r="D14" s="8"/>
      <c r="E14" s="7"/>
      <c r="F14" s="8"/>
      <c r="G14" s="7"/>
      <c r="H14" s="6"/>
      <c r="I14" s="7"/>
      <c r="J14" s="9"/>
      <c r="K14" s="7"/>
      <c r="L14" s="7"/>
      <c r="M14" s="17"/>
      <c r="N14" s="9"/>
      <c r="O14" s="17"/>
      <c r="P14" s="9"/>
      <c r="Q14" s="17"/>
      <c r="R14" s="17"/>
      <c r="S14" s="17"/>
      <c r="T14" s="9"/>
      <c r="U14" s="17"/>
      <c r="V14" s="9"/>
      <c r="W14" s="44"/>
      <c r="X14" s="32"/>
      <c r="Y14" s="30"/>
      <c r="Z14" s="33"/>
    </row>
    <row r="15" spans="1:26" s="3" customFormat="1" ht="16.5" customHeight="1" thickTop="1" thickBot="1" x14ac:dyDescent="0.3">
      <c r="A15" s="50" t="s">
        <v>26</v>
      </c>
      <c r="B15" s="6"/>
      <c r="C15" s="17"/>
      <c r="D15" s="6"/>
      <c r="E15" s="17"/>
      <c r="F15" s="6"/>
      <c r="G15" s="17"/>
      <c r="H15" s="6"/>
      <c r="I15" s="17"/>
      <c r="J15" s="9"/>
      <c r="K15" s="17"/>
      <c r="L15" s="17"/>
      <c r="M15" s="17"/>
      <c r="N15" s="9"/>
      <c r="O15" s="54"/>
      <c r="P15" s="9"/>
      <c r="Q15" s="17"/>
      <c r="R15" s="17"/>
      <c r="S15" s="52" t="str">
        <f>IF(ISNUMBER(O15),O15,"--")</f>
        <v>--</v>
      </c>
      <c r="T15" s="9"/>
      <c r="U15" s="56" t="str">
        <f>IF(ISNUMBER(S15),S15,"--")</f>
        <v>--</v>
      </c>
      <c r="V15" s="9"/>
      <c r="W15" s="45" t="s">
        <v>30</v>
      </c>
      <c r="X15" s="34">
        <v>0.25</v>
      </c>
      <c r="Y15" s="61" t="str">
        <f>IF(ISNUMBER(U15),IF(U15-4&lt;0,(U15-4)*2,0),"")</f>
        <v/>
      </c>
      <c r="Z15" s="62">
        <f>IF(U15&lt;4,1,0)</f>
        <v>0</v>
      </c>
    </row>
    <row r="16" spans="1:26" ht="4.9000000000000004" customHeight="1" thickTop="1" thickBot="1" x14ac:dyDescent="0.3">
      <c r="A16" s="26"/>
      <c r="B16" s="6"/>
      <c r="C16" s="7"/>
      <c r="D16" s="8"/>
      <c r="E16" s="7"/>
      <c r="F16" s="8"/>
      <c r="G16" s="7"/>
      <c r="H16" s="6"/>
      <c r="I16" s="7"/>
      <c r="J16" s="9"/>
      <c r="K16" s="7"/>
      <c r="L16" s="7"/>
      <c r="M16" s="17"/>
      <c r="N16" s="9"/>
      <c r="O16" s="17"/>
      <c r="P16" s="9"/>
      <c r="Q16" s="17"/>
      <c r="R16" s="17"/>
      <c r="S16" s="17"/>
      <c r="T16" s="9"/>
      <c r="U16" s="17"/>
      <c r="V16" s="9"/>
      <c r="W16" s="45"/>
      <c r="X16" s="35"/>
      <c r="Y16" s="61" t="str">
        <f t="shared" ref="Y16" si="0">IF(ISNUMBER(U16),IF(U16-4&lt;0,U16-4,0),"")</f>
        <v/>
      </c>
      <c r="Z16" s="62"/>
    </row>
    <row r="17" spans="1:26" s="3" customFormat="1" ht="16.5" customHeight="1" thickTop="1" thickBot="1" x14ac:dyDescent="0.3">
      <c r="A17" s="50" t="s">
        <v>27</v>
      </c>
      <c r="B17" s="6"/>
      <c r="C17" s="54"/>
      <c r="D17" s="6"/>
      <c r="E17" s="54"/>
      <c r="F17" s="6"/>
      <c r="G17" s="54"/>
      <c r="H17" s="6"/>
      <c r="I17" s="54"/>
      <c r="J17" s="9"/>
      <c r="K17" s="54"/>
      <c r="L17" s="17"/>
      <c r="M17" s="54"/>
      <c r="N17" s="9"/>
      <c r="O17" s="6"/>
      <c r="P17" s="9"/>
      <c r="Q17" s="52" t="str">
        <f>IF(COUNT($C$17:$M$17)&gt;0,ROUND(2*AVERAGE($C$17:$M$17),0)/2,"--")</f>
        <v>--</v>
      </c>
      <c r="R17" s="17"/>
      <c r="T17" s="9"/>
      <c r="U17" s="56" t="str">
        <f>IF(ISNUMBER(Q17),Q17,"--")</f>
        <v>--</v>
      </c>
      <c r="V17" s="9"/>
      <c r="W17" s="45" t="s">
        <v>29</v>
      </c>
      <c r="X17" s="59">
        <v>0.125</v>
      </c>
      <c r="Y17" s="61" t="str">
        <f>IF(ISNUMBER(Q17),IF(Q17-4&lt;0,Q17-4,0),"")</f>
        <v/>
      </c>
      <c r="Z17" s="62">
        <f>IF(Q17&lt;4,1,0)</f>
        <v>0</v>
      </c>
    </row>
    <row r="18" spans="1:26" ht="4.9000000000000004" customHeight="1" thickTop="1" thickBot="1" x14ac:dyDescent="0.3">
      <c r="A18" s="26"/>
      <c r="B18" s="6"/>
      <c r="C18" s="7"/>
      <c r="D18" s="8"/>
      <c r="E18" s="7"/>
      <c r="F18" s="8"/>
      <c r="G18" s="7"/>
      <c r="H18" s="6"/>
      <c r="I18" s="7"/>
      <c r="J18" s="9"/>
      <c r="K18" s="7"/>
      <c r="L18" s="7"/>
      <c r="M18" s="17"/>
      <c r="N18" s="9"/>
      <c r="O18" s="17"/>
      <c r="P18" s="9"/>
      <c r="Q18" s="17"/>
      <c r="R18" s="17"/>
      <c r="T18" s="9"/>
      <c r="U18" s="17"/>
      <c r="V18" s="9"/>
      <c r="W18" s="44"/>
      <c r="X18" s="60"/>
      <c r="Y18" s="61" t="str">
        <f t="shared" ref="Y18" si="1">IF(ISNUMBER(U18),IF(U18-4&lt;0,U18-4,0),"")</f>
        <v/>
      </c>
      <c r="Z18" s="62"/>
    </row>
    <row r="19" spans="1:26" ht="16.5" customHeight="1" thickTop="1" thickBot="1" x14ac:dyDescent="0.3">
      <c r="A19" s="51" t="s">
        <v>9</v>
      </c>
      <c r="B19" s="6"/>
      <c r="C19" s="16"/>
      <c r="D19" s="11"/>
      <c r="F19" s="11"/>
      <c r="G19" s="55"/>
      <c r="H19" s="11"/>
      <c r="I19" s="55"/>
      <c r="J19" s="11"/>
      <c r="K19" s="55"/>
      <c r="L19" s="11"/>
      <c r="N19" s="11"/>
      <c r="O19" s="16"/>
      <c r="P19" s="11"/>
      <c r="Q19" s="53" t="str">
        <f>IF(COUNT(C19:L19)&gt;0,ROUND(2*AVERAGE(C19:L19),0)/2,"--")</f>
        <v>--</v>
      </c>
      <c r="R19" s="11"/>
      <c r="S19" s="16"/>
      <c r="T19" s="11"/>
      <c r="U19" s="57" t="str">
        <f>IF(COUNT(Q19,S21)=2,ROUND(AVERAGE(Q19,S21),1),"--")</f>
        <v>--</v>
      </c>
      <c r="V19" s="11"/>
      <c r="W19" s="45" t="s">
        <v>29</v>
      </c>
      <c r="X19" s="34">
        <v>0.125</v>
      </c>
      <c r="Y19" s="61" t="str">
        <f t="shared" ref="Y19:Y21" si="2">IF(ISNUMBER(U19),IF(U19-4&lt;0,U19-4,0),"")</f>
        <v/>
      </c>
      <c r="Z19" s="62">
        <f>IF(U19&lt;4,1,0)</f>
        <v>0</v>
      </c>
    </row>
    <row r="20" spans="1:26" ht="4.9000000000000004" customHeight="1" thickTop="1" thickBot="1" x14ac:dyDescent="0.3">
      <c r="A20" s="26"/>
      <c r="B20" s="6"/>
      <c r="C20" s="7"/>
      <c r="D20" s="7"/>
      <c r="E20" s="17"/>
      <c r="F20" s="9"/>
      <c r="G20" s="7"/>
      <c r="H20" s="7"/>
      <c r="I20" s="17"/>
      <c r="J20" s="9"/>
      <c r="K20" s="7"/>
      <c r="L20" s="7"/>
      <c r="M20" s="17"/>
      <c r="N20" s="9"/>
      <c r="O20" s="17"/>
      <c r="P20" s="9"/>
      <c r="Q20" s="17"/>
      <c r="R20" s="17"/>
      <c r="S20" s="17"/>
      <c r="T20" s="9"/>
      <c r="U20" s="16"/>
      <c r="V20" s="9"/>
      <c r="W20" s="44"/>
      <c r="X20" s="35"/>
      <c r="Y20" s="61" t="str">
        <f t="shared" si="2"/>
        <v/>
      </c>
      <c r="Z20" s="62"/>
    </row>
    <row r="21" spans="1:26" ht="16.5" customHeight="1" thickTop="1" thickBot="1" x14ac:dyDescent="0.3">
      <c r="A21" s="51" t="s">
        <v>28</v>
      </c>
      <c r="B21" s="6"/>
      <c r="C21" s="16"/>
      <c r="D21" s="11"/>
      <c r="E21" s="16"/>
      <c r="F21" s="11"/>
      <c r="G21" s="16"/>
      <c r="H21" s="11"/>
      <c r="I21" s="16"/>
      <c r="J21" s="11"/>
      <c r="K21" s="16"/>
      <c r="L21" s="11"/>
      <c r="M21" s="55"/>
      <c r="N21" s="11"/>
      <c r="O21" s="3"/>
      <c r="P21" s="11"/>
      <c r="Q21" s="16"/>
      <c r="R21" s="11"/>
      <c r="S21" s="53" t="str">
        <f>IF(ISNUMBER(M21),M21,"--")</f>
        <v>--</v>
      </c>
      <c r="T21" s="11"/>
      <c r="U21" s="11"/>
      <c r="V21" s="11"/>
      <c r="W21" s="44"/>
      <c r="X21" s="35"/>
      <c r="Y21" s="61" t="str">
        <f t="shared" si="2"/>
        <v/>
      </c>
      <c r="Z21" s="62"/>
    </row>
    <row r="22" spans="1:26" ht="5.0999999999999996" customHeight="1" thickTop="1" x14ac:dyDescent="0.25">
      <c r="A22" s="26"/>
      <c r="B22" s="6"/>
      <c r="C22" s="7"/>
      <c r="D22" s="8"/>
      <c r="E22" s="7"/>
      <c r="F22" s="8"/>
      <c r="G22" s="7"/>
      <c r="H22" s="6"/>
      <c r="I22" s="7"/>
      <c r="J22" s="9"/>
      <c r="K22" s="7"/>
      <c r="L22" s="7"/>
      <c r="M22" s="17"/>
      <c r="N22" s="9"/>
      <c r="O22" s="17"/>
      <c r="P22" s="9"/>
      <c r="Q22" s="17"/>
      <c r="R22" s="17"/>
      <c r="S22" s="17"/>
      <c r="T22" s="9"/>
      <c r="U22" s="17"/>
      <c r="V22" s="9"/>
      <c r="W22" s="44"/>
      <c r="X22" s="10"/>
      <c r="Y22" s="10"/>
      <c r="Z22" s="10"/>
    </row>
    <row r="23" spans="1:26" ht="16.5" customHeight="1" x14ac:dyDescent="0.25">
      <c r="A23" s="26"/>
      <c r="B23" s="6"/>
      <c r="C23" s="7"/>
      <c r="D23" s="8"/>
      <c r="E23" s="7"/>
      <c r="F23" s="8"/>
      <c r="G23" s="7"/>
      <c r="H23" s="6"/>
      <c r="I23" s="7"/>
      <c r="J23" s="9"/>
      <c r="K23" s="7"/>
      <c r="L23" s="7"/>
      <c r="M23" s="17"/>
      <c r="N23" s="9"/>
      <c r="O23" s="17"/>
      <c r="P23" s="9"/>
      <c r="Q23" s="17"/>
      <c r="R23" s="17"/>
      <c r="S23" s="17"/>
      <c r="T23" s="9"/>
      <c r="U23" s="17"/>
      <c r="V23" s="9"/>
      <c r="W23" s="45"/>
      <c r="X23" s="10"/>
      <c r="Y23" s="10"/>
      <c r="Z23" s="10"/>
    </row>
    <row r="24" spans="1:26" ht="16.5" customHeight="1" x14ac:dyDescent="0.2">
      <c r="A24" s="37"/>
      <c r="B24" s="6"/>
      <c r="C24" s="7"/>
      <c r="D24" s="8"/>
      <c r="E24" s="7"/>
      <c r="F24" s="8"/>
      <c r="G24" s="7"/>
      <c r="H24" s="6"/>
      <c r="I24" s="7"/>
      <c r="J24" s="9"/>
      <c r="K24" s="17"/>
      <c r="L24" s="17"/>
      <c r="M24" s="17"/>
      <c r="N24" s="9"/>
      <c r="O24" s="17"/>
      <c r="P24" s="9"/>
      <c r="Q24" s="17"/>
      <c r="R24" s="17"/>
      <c r="S24" s="17"/>
      <c r="T24" s="9"/>
      <c r="U24" s="17"/>
      <c r="V24" s="9"/>
      <c r="W24" s="44"/>
      <c r="X24" s="10"/>
      <c r="Y24" s="10"/>
      <c r="Z24" s="10"/>
    </row>
    <row r="25" spans="1:26" ht="5.0999999999999996" customHeight="1" thickBot="1" x14ac:dyDescent="0.3">
      <c r="A25" s="23"/>
      <c r="B25" s="6"/>
      <c r="C25" s="7"/>
      <c r="D25" s="8"/>
      <c r="E25" s="7"/>
      <c r="F25" s="8"/>
      <c r="G25" s="7"/>
      <c r="H25" s="6"/>
      <c r="I25" s="7"/>
      <c r="J25" s="9"/>
      <c r="K25" s="17"/>
      <c r="L25" s="17"/>
      <c r="M25" s="17"/>
      <c r="N25" s="9"/>
      <c r="O25" s="17"/>
      <c r="P25" s="9"/>
      <c r="Q25" s="17"/>
      <c r="R25" s="17"/>
      <c r="S25" s="17"/>
      <c r="T25" s="9"/>
      <c r="U25" s="17"/>
      <c r="V25" s="9"/>
      <c r="W25" s="44"/>
      <c r="X25" s="10"/>
      <c r="Y25" s="10"/>
      <c r="Z25" s="10"/>
    </row>
    <row r="26" spans="1:26" s="3" customFormat="1" ht="16.5" customHeight="1" thickTop="1" thickBot="1" x14ac:dyDescent="0.25">
      <c r="A26" s="37"/>
      <c r="B26" s="6"/>
      <c r="C26" s="17"/>
      <c r="D26" s="6"/>
      <c r="E26" s="17"/>
      <c r="F26" s="6"/>
      <c r="G26" s="17"/>
      <c r="H26" s="6"/>
      <c r="I26" s="17"/>
      <c r="J26" s="9"/>
      <c r="K26" s="17"/>
      <c r="L26" s="17"/>
      <c r="N26" s="29"/>
      <c r="O26" s="29"/>
      <c r="Q26" s="29"/>
      <c r="R26" s="29"/>
      <c r="S26" s="29" t="s">
        <v>21</v>
      </c>
      <c r="T26" s="17"/>
      <c r="U26" s="56" t="str">
        <f>IF(COUNT(U7:U21)=7,ROUND(SUMPRODUCT(U7:U21,X7:X21),1),"--")</f>
        <v>--</v>
      </c>
      <c r="V26" s="9"/>
      <c r="W26" s="44"/>
      <c r="X26" s="10"/>
      <c r="Y26" s="10" t="b">
        <f>U26&gt;=4</f>
        <v>1</v>
      </c>
      <c r="Z26" s="13"/>
    </row>
    <row r="27" spans="1:26" ht="4.9000000000000004" customHeight="1" thickTop="1" thickBot="1" x14ac:dyDescent="0.25">
      <c r="A27" s="37"/>
      <c r="B27" s="6"/>
      <c r="C27" s="7"/>
      <c r="D27" s="8"/>
      <c r="E27" s="7"/>
      <c r="F27" s="8"/>
      <c r="G27" s="7"/>
      <c r="H27" s="6"/>
      <c r="I27" s="7"/>
      <c r="J27" s="9"/>
      <c r="K27" s="17"/>
      <c r="L27" s="17"/>
      <c r="N27" s="28"/>
      <c r="O27" s="29"/>
      <c r="P27" s="46"/>
      <c r="Q27" s="47"/>
      <c r="R27" s="47"/>
      <c r="S27" s="48"/>
      <c r="T27" s="9"/>
      <c r="U27" s="36"/>
      <c r="V27" s="9"/>
      <c r="W27" s="44"/>
      <c r="X27" s="10"/>
      <c r="Y27" s="10"/>
      <c r="Z27" s="10"/>
    </row>
    <row r="28" spans="1:26" s="3" customFormat="1" ht="16.5" customHeight="1" thickTop="1" thickBot="1" x14ac:dyDescent="0.25">
      <c r="A28" s="37" t="s">
        <v>31</v>
      </c>
      <c r="B28" s="6"/>
      <c r="C28" s="17"/>
      <c r="D28" s="6"/>
      <c r="E28" s="17"/>
      <c r="F28" s="6"/>
      <c r="G28" s="17"/>
      <c r="H28" s="6"/>
      <c r="I28" s="17"/>
      <c r="J28" s="9"/>
      <c r="K28" s="17"/>
      <c r="L28" s="17"/>
      <c r="N28" s="29"/>
      <c r="O28" s="29"/>
      <c r="Q28" s="29"/>
      <c r="R28" s="29"/>
      <c r="S28" s="29" t="s">
        <v>22</v>
      </c>
      <c r="T28" s="17"/>
      <c r="U28" s="56" t="str">
        <f>IF(ISNUMBER(U26),X28,"--")</f>
        <v>--</v>
      </c>
      <c r="V28" s="9"/>
      <c r="W28" s="44"/>
      <c r="X28" s="10">
        <f>ABS(SUM(Y7:Y21))</f>
        <v>0</v>
      </c>
      <c r="Y28" s="10" t="b">
        <f>X28&lt;=2</f>
        <v>1</v>
      </c>
      <c r="Z28" s="13"/>
    </row>
    <row r="29" spans="1:26" ht="4.9000000000000004" customHeight="1" thickTop="1" thickBot="1" x14ac:dyDescent="0.25">
      <c r="A29" s="37"/>
      <c r="B29" s="6"/>
      <c r="C29" s="17"/>
      <c r="D29" s="6"/>
      <c r="E29" s="17"/>
      <c r="F29" s="6"/>
      <c r="G29" s="17"/>
      <c r="H29" s="6"/>
      <c r="I29" s="17"/>
      <c r="J29" s="9"/>
      <c r="K29" s="17"/>
      <c r="L29" s="17"/>
      <c r="N29" s="28"/>
      <c r="O29" s="29"/>
      <c r="P29" s="46"/>
      <c r="Q29" s="47"/>
      <c r="R29" s="47"/>
      <c r="S29" s="48"/>
      <c r="T29" s="9"/>
      <c r="U29" s="36"/>
      <c r="V29" s="9"/>
      <c r="W29" s="44"/>
      <c r="X29" s="10"/>
      <c r="Y29" s="10"/>
      <c r="Z29" s="10"/>
    </row>
    <row r="30" spans="1:26" s="3" customFormat="1" ht="16.5" customHeight="1" thickTop="1" thickBot="1" x14ac:dyDescent="0.3">
      <c r="B30" s="6"/>
      <c r="C30" s="17"/>
      <c r="D30" s="6"/>
      <c r="E30" s="17"/>
      <c r="F30" s="6"/>
      <c r="G30" s="17"/>
      <c r="H30" s="6"/>
      <c r="I30" s="17"/>
      <c r="J30" s="9"/>
      <c r="K30" s="16"/>
      <c r="L30" s="17"/>
      <c r="N30" s="29"/>
      <c r="O30" s="29"/>
      <c r="Q30" s="29"/>
      <c r="R30" s="29"/>
      <c r="S30" s="29" t="s">
        <v>24</v>
      </c>
      <c r="T30" s="17"/>
      <c r="U30" s="56" t="str">
        <f>IF(ISNUMBER(U28),X30,"--")</f>
        <v>--</v>
      </c>
      <c r="V30" s="9"/>
      <c r="W30" s="44"/>
      <c r="X30" s="10">
        <f>SUM(Z7:Z21)</f>
        <v>0</v>
      </c>
      <c r="Y30" s="10" t="b">
        <f>X30&lt;=2</f>
        <v>1</v>
      </c>
      <c r="Z30" s="13"/>
    </row>
    <row r="31" spans="1:26" s="3" customFormat="1" ht="5.0999999999999996" customHeight="1" thickTop="1" x14ac:dyDescent="0.25">
      <c r="A31" s="23"/>
      <c r="B31" s="6"/>
      <c r="C31" s="17"/>
      <c r="D31" s="6"/>
      <c r="E31" s="17"/>
      <c r="F31" s="6"/>
      <c r="G31" s="17"/>
      <c r="H31" s="6"/>
      <c r="I31" s="17"/>
      <c r="J31" s="9"/>
      <c r="K31" s="17"/>
      <c r="L31" s="17"/>
      <c r="M31" s="17"/>
      <c r="N31" s="9"/>
      <c r="O31" s="17"/>
      <c r="P31" s="9"/>
      <c r="Q31" s="17"/>
      <c r="R31" s="17"/>
      <c r="S31" s="17"/>
      <c r="T31" s="9"/>
      <c r="U31" s="17"/>
      <c r="V31" s="9"/>
      <c r="W31" s="44"/>
      <c r="X31" s="10"/>
      <c r="Y31" s="13"/>
      <c r="Z31" s="13"/>
    </row>
    <row r="32" spans="1:26" s="3" customFormat="1" ht="16.5" customHeight="1" x14ac:dyDescent="0.2">
      <c r="A32" s="37" t="s">
        <v>33</v>
      </c>
      <c r="B32" s="6"/>
      <c r="C32" s="17"/>
      <c r="D32" s="6"/>
      <c r="E32" s="17"/>
      <c r="F32" s="6"/>
      <c r="G32" s="17"/>
      <c r="H32" s="6"/>
      <c r="I32" s="17"/>
      <c r="J32" s="9"/>
      <c r="K32" s="17"/>
      <c r="L32" s="17"/>
      <c r="M32" s="17"/>
      <c r="N32" s="9"/>
      <c r="P32" s="12"/>
      <c r="Q32" s="58" t="str">
        <f>IF(ISNUMBER(U26),IF(AND(Y26,Y28,Y30),"EFZ bestanden","EFZ nicht bestanden"),"unvollständige Angaben")</f>
        <v>unvollständige Angaben</v>
      </c>
      <c r="R32" s="58"/>
      <c r="S32" s="58"/>
      <c r="T32" s="58"/>
      <c r="U32" s="58"/>
      <c r="V32" s="49"/>
      <c r="W32" s="12"/>
      <c r="X32" s="14"/>
      <c r="Y32" s="14"/>
      <c r="Z32" s="15"/>
    </row>
    <row r="33" spans="1:21" ht="5.0999999999999996" customHeight="1" x14ac:dyDescent="0.25">
      <c r="O33" s="3"/>
      <c r="Q33" s="3"/>
      <c r="R33" s="3"/>
      <c r="U33" s="3"/>
    </row>
    <row r="34" spans="1:21" x14ac:dyDescent="0.25">
      <c r="O34" s="3"/>
      <c r="Q34" s="3"/>
      <c r="R34" s="3"/>
      <c r="U34" s="3"/>
    </row>
    <row r="35" spans="1:21" hidden="1" x14ac:dyDescent="0.25">
      <c r="O35" s="3"/>
      <c r="Q35" s="3"/>
      <c r="R35" s="3"/>
      <c r="U35" s="3"/>
    </row>
    <row r="36" spans="1:21" hidden="1" x14ac:dyDescent="0.25">
      <c r="A36" s="27">
        <v>1</v>
      </c>
      <c r="O36" s="3"/>
      <c r="Q36" s="3"/>
      <c r="R36" s="3"/>
      <c r="U36" s="3"/>
    </row>
    <row r="37" spans="1:21" hidden="1" x14ac:dyDescent="0.25">
      <c r="A37" s="27">
        <v>1.5</v>
      </c>
      <c r="O37" s="3"/>
      <c r="Q37" s="3"/>
      <c r="R37" s="3"/>
      <c r="U37" s="3"/>
    </row>
    <row r="38" spans="1:21" hidden="1" x14ac:dyDescent="0.25">
      <c r="A38" s="27">
        <v>2</v>
      </c>
      <c r="O38" s="3"/>
      <c r="Q38" s="3"/>
      <c r="R38" s="3"/>
      <c r="U38" s="3"/>
    </row>
    <row r="39" spans="1:21" hidden="1" x14ac:dyDescent="0.25">
      <c r="A39" s="27">
        <v>2.5</v>
      </c>
      <c r="O39" s="3"/>
      <c r="Q39" s="3"/>
      <c r="R39" s="3"/>
      <c r="U39" s="3"/>
    </row>
    <row r="40" spans="1:21" hidden="1" x14ac:dyDescent="0.25">
      <c r="A40" s="27">
        <v>3</v>
      </c>
      <c r="O40" s="3"/>
      <c r="Q40" s="3"/>
      <c r="R40" s="3"/>
      <c r="U40" s="3"/>
    </row>
    <row r="41" spans="1:21" hidden="1" x14ac:dyDescent="0.25">
      <c r="A41" s="27">
        <v>3.5</v>
      </c>
      <c r="O41" s="3"/>
      <c r="Q41" s="3"/>
      <c r="R41" s="3"/>
      <c r="U41" s="3"/>
    </row>
    <row r="42" spans="1:21" hidden="1" x14ac:dyDescent="0.25">
      <c r="A42" s="27">
        <v>4</v>
      </c>
      <c r="O42" s="3"/>
      <c r="Q42" s="3"/>
      <c r="R42" s="3"/>
      <c r="U42" s="3"/>
    </row>
    <row r="43" spans="1:21" hidden="1" x14ac:dyDescent="0.25">
      <c r="A43" s="27">
        <v>4.5</v>
      </c>
      <c r="O43" s="3"/>
      <c r="Q43" s="3"/>
      <c r="R43" s="3"/>
      <c r="U43" s="3"/>
    </row>
    <row r="44" spans="1:21" hidden="1" x14ac:dyDescent="0.25">
      <c r="A44" s="27">
        <v>5</v>
      </c>
      <c r="O44" s="3"/>
      <c r="Q44" s="3"/>
      <c r="R44" s="3"/>
      <c r="U44" s="3"/>
    </row>
    <row r="45" spans="1:21" hidden="1" x14ac:dyDescent="0.25">
      <c r="A45" s="27">
        <v>5.5</v>
      </c>
      <c r="O45" s="3"/>
      <c r="Q45" s="3"/>
      <c r="R45" s="3"/>
      <c r="U45" s="3"/>
    </row>
    <row r="46" spans="1:21" hidden="1" x14ac:dyDescent="0.25">
      <c r="A46" s="27">
        <v>6</v>
      </c>
      <c r="O46" s="3"/>
      <c r="Q46" s="3"/>
      <c r="R46" s="3"/>
      <c r="U46" s="3"/>
    </row>
    <row r="47" spans="1:21" hidden="1" x14ac:dyDescent="0.25">
      <c r="O47" s="3"/>
      <c r="Q47" s="3"/>
      <c r="R47" s="3"/>
      <c r="U47" s="3"/>
    </row>
    <row r="48" spans="1:21" hidden="1" x14ac:dyDescent="0.25">
      <c r="O48" s="3"/>
      <c r="Q48" s="3"/>
      <c r="R48" s="3"/>
      <c r="U48" s="3"/>
    </row>
    <row r="49" spans="15:21" x14ac:dyDescent="0.25">
      <c r="O49" s="3"/>
      <c r="Q49" s="3"/>
      <c r="R49" s="3"/>
      <c r="U49" s="3"/>
    </row>
    <row r="50" spans="15:21" x14ac:dyDescent="0.25">
      <c r="Q50" s="3"/>
    </row>
  </sheetData>
  <sheetProtection sheet="1" objects="1" scenarios="1" selectLockedCells="1"/>
  <mergeCells count="14">
    <mergeCell ref="Y15:Y16"/>
    <mergeCell ref="Z15:Z16"/>
    <mergeCell ref="X4:Z4"/>
    <mergeCell ref="Q1:W1"/>
    <mergeCell ref="C4:E4"/>
    <mergeCell ref="G4:I4"/>
    <mergeCell ref="K4:M4"/>
    <mergeCell ref="Q4:S4"/>
    <mergeCell ref="Q32:U32"/>
    <mergeCell ref="X17:X18"/>
    <mergeCell ref="Y17:Y18"/>
    <mergeCell ref="Z17:Z18"/>
    <mergeCell ref="Y19:Y21"/>
    <mergeCell ref="Z19:Z21"/>
  </mergeCells>
  <conditionalFormatting sqref="Q32">
    <cfRule type="containsText" dxfId="4" priority="12" operator="containsText" text="EFZ nicht bestanden">
      <formula>NOT(ISERROR(SEARCH("EFZ nicht bestanden",Q32)))</formula>
    </cfRule>
    <cfRule type="containsText" dxfId="3" priority="13" operator="containsText" text="EFZ bestanden">
      <formula>NOT(ISERROR(SEARCH("EFZ bestanden",Q32)))</formula>
    </cfRule>
  </conditionalFormatting>
  <conditionalFormatting sqref="Y7:Z21">
    <cfRule type="cellIs" dxfId="2" priority="11" operator="lessThan">
      <formula>0</formula>
    </cfRule>
  </conditionalFormatting>
  <conditionalFormatting sqref="U26 U28 U30">
    <cfRule type="expression" dxfId="1" priority="16">
      <formula>AND(ISNUMBER($U26),NOT($Y26))</formula>
    </cfRule>
    <cfRule type="expression" dxfId="0" priority="17">
      <formula>AND(ISNUMBER($U26),$Y26)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C9 E9 G9 I9 K9 M9 O9 M21 C11 E11 G11 I11 M7 O7 O11 K7 C13 E13 G13 I13 O13 O15 C17 E17 G17 I17 K17 M17 G19 I19 K19 C7 E7 G7 I7">
      <formula1>Notenwerte</formula1>
    </dataValidation>
    <dataValidation allowBlank="1" showInputMessage="1" showErrorMessage="1" errorTitle="Ungültige Note" error="Es können nur ganze oder halbe Noten von 1.0 bis 6.0 eingegeben werden." sqref="K11 M11"/>
  </dataValidations>
  <printOptions horizontalCentered="1"/>
  <pageMargins left="0.39370078740157483" right="0.39370078740157483" top="0.39370078740157483" bottom="0.78740157480314965" header="0.35433070866141736" footer="0.31496062992125984"/>
  <pageSetup paperSize="9" orientation="landscape" r:id="rId1"/>
  <headerFooter>
    <oddFooter>&amp;C&amp;"Arial,Standard"&amp;8&amp;Z&amp;F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D8BE91-4AF5-4FE7-9534-797319D83842}">
  <ds:schemaRefs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E-Profil</vt:lpstr>
      <vt:lpstr>'E-Profil'!Druckbereich</vt:lpstr>
      <vt:lpstr>'E-Profil'!Notenwerte</vt:lpstr>
    </vt:vector>
  </TitlesOfParts>
  <Company>EHB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puddesign</cp:lastModifiedBy>
  <cp:lastPrinted>2017-04-12T06:37:09Z</cp:lastPrinted>
  <dcterms:created xsi:type="dcterms:W3CDTF">2011-09-11T12:10:47Z</dcterms:created>
  <dcterms:modified xsi:type="dcterms:W3CDTF">2017-05-02T06:16:31Z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