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verwaltung\52_Prüfsekretariat\0000_QV_BUCHHANDEL\ab 2020\Notenrechner\"/>
    </mc:Choice>
  </mc:AlternateContent>
  <bookViews>
    <workbookView xWindow="15732" yWindow="-12" windowWidth="11976" windowHeight="11868"/>
  </bookViews>
  <sheets>
    <sheet name="Tabelle 1" sheetId="2" r:id="rId1"/>
  </sheets>
  <definedNames>
    <definedName name="_xlnm.Print_Area" localSheetId="0">'Tabelle 1'!$A$2:$P$35</definedName>
  </definedNames>
  <calcPr calcId="152511"/>
</workbook>
</file>

<file path=xl/calcChain.xml><?xml version="1.0" encoding="utf-8"?>
<calcChain xmlns="http://schemas.openxmlformats.org/spreadsheetml/2006/main">
  <c r="H10" i="2" l="1"/>
  <c r="P8" i="2" l="1"/>
  <c r="C32" i="2" s="1"/>
  <c r="H19" i="2"/>
  <c r="P16" i="2"/>
  <c r="N33" i="2" l="1"/>
  <c r="N35" i="2"/>
  <c r="N32" i="2" l="1"/>
  <c r="N27" i="2"/>
  <c r="P24" i="2" s="1"/>
  <c r="N34" i="2" l="1"/>
  <c r="P32" i="2" s="1"/>
  <c r="C33" i="2" s="1"/>
  <c r="C35" i="2" s="1"/>
</calcChain>
</file>

<file path=xl/sharedStrings.xml><?xml version="1.0" encoding="utf-8"?>
<sst xmlns="http://schemas.openxmlformats.org/spreadsheetml/2006/main" count="82" uniqueCount="60">
  <si>
    <t>Deutsch</t>
  </si>
  <si>
    <t>Französisch</t>
  </si>
  <si>
    <t>Englisch</t>
  </si>
  <si>
    <t>WPG (Wirtschaft, Politik, Gesellschaft)</t>
  </si>
  <si>
    <t>Beratung und Verkauf</t>
  </si>
  <si>
    <t>Betriebliche Prozesse</t>
  </si>
  <si>
    <t>Bibliografie und Recherche</t>
  </si>
  <si>
    <t>Handelsobjekte</t>
  </si>
  <si>
    <t>Literatur, Kultur, Wissenschaft</t>
  </si>
  <si>
    <t></t>
  </si>
  <si>
    <t></t>
  </si>
  <si>
    <t></t>
  </si>
  <si>
    <t></t>
  </si>
  <si>
    <t></t>
  </si>
  <si>
    <t></t>
  </si>
  <si>
    <t>Position</t>
  </si>
  <si>
    <t>Warenpräsentation und Ladengestaltung</t>
  </si>
  <si>
    <t>Position / Position / Posizione</t>
  </si>
  <si>
    <t>1.</t>
  </si>
  <si>
    <t>2.</t>
  </si>
  <si>
    <t>3.</t>
  </si>
  <si>
    <t>4.</t>
  </si>
  <si>
    <t>Kundenberatung und  Verkaufsgespräch</t>
  </si>
  <si>
    <t>Bibliografie und Rechere</t>
  </si>
  <si>
    <t xml:space="preserve">Sortimentsgestaltung </t>
  </si>
  <si>
    <t xml:space="preserve">Literatur, Kultur, Wissenschaft </t>
  </si>
  <si>
    <t xml:space="preserve">Vertiefungsarbeit (VA) </t>
  </si>
  <si>
    <t>Lokale Landessprache</t>
  </si>
  <si>
    <t>Wirtschaft, Politik und Gesellschaft</t>
  </si>
  <si>
    <t xml:space="preserve">Erfahrungsnoten der Leitziele </t>
  </si>
  <si>
    <t>Qualifikationsbereiche</t>
  </si>
  <si>
    <t>Prüfungsergebnis</t>
  </si>
  <si>
    <t>Praktische Arbeit</t>
  </si>
  <si>
    <t>Berufskenntnisse</t>
  </si>
  <si>
    <t xml:space="preserve">Allgemeinbildung </t>
  </si>
  <si>
    <t>Faktor</t>
  </si>
  <si>
    <r>
      <t>Qualifikationsbereich A: Vorgegebene Praktische Arbeit VPA</t>
    </r>
    <r>
      <rPr>
        <b/>
        <sz val="9"/>
        <rFont val="Arial"/>
        <family val="2"/>
      </rPr>
      <t/>
    </r>
  </si>
  <si>
    <t>Qualifikationsbereich B: Berufskenntnisse</t>
  </si>
  <si>
    <r>
      <t>Qualifikationsbereich C: Allgemeinbildung</t>
    </r>
    <r>
      <rPr>
        <b/>
        <sz val="9"/>
        <rFont val="Arial"/>
        <family val="2"/>
      </rPr>
      <t/>
    </r>
  </si>
  <si>
    <t>A</t>
  </si>
  <si>
    <t>B</t>
  </si>
  <si>
    <t>C</t>
  </si>
  <si>
    <t>D</t>
  </si>
  <si>
    <t>Berechnung der Erfahrungsnote für Qualifikationsbereich C</t>
  </si>
  <si>
    <t>Berechnung der Erfahrungsnote für den Qualifikationsbereich D</t>
  </si>
  <si>
    <t>Erfahrungsnote*</t>
  </si>
  <si>
    <t>Positionsoten*</t>
  </si>
  <si>
    <t>Positionsnoten*</t>
  </si>
  <si>
    <t>Bereichsnote**</t>
  </si>
  <si>
    <t>Gesamtnote**</t>
  </si>
  <si>
    <t xml:space="preserve">*  auf eine ganze oder halbe Note gerundet </t>
  </si>
  <si>
    <t>** auf eine Dezimalstelle gerundet</t>
  </si>
  <si>
    <t>Bestehensnorm</t>
  </si>
  <si>
    <t>Qualifikationsbereich A: VPA ist genügend</t>
  </si>
  <si>
    <t>Gesamtnote ist genügend</t>
  </si>
  <si>
    <t>Erfahrungsnote</t>
  </si>
  <si>
    <t>Noten</t>
  </si>
  <si>
    <t>Das Qualifikationsverfahren ist</t>
  </si>
  <si>
    <t>Name und Vorname</t>
  </si>
  <si>
    <t>Kanton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</si>
</sst>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Wingdings"/>
      <charset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>
      <alignment horizontal="left" vertical="top"/>
    </xf>
    <xf numFmtId="164" fontId="1" fillId="0" borderId="0" xfId="0" applyNumberFormat="1" applyFont="1" applyBorder="1" applyAlignment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64" fontId="5" fillId="4" borderId="1" xfId="0" applyNumberFormat="1" applyFont="1" applyFill="1" applyBorder="1" applyAlignment="1" applyProtection="1">
      <alignment horizontal="center" vertical="center"/>
    </xf>
    <xf numFmtId="164" fontId="1" fillId="4" borderId="3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0" borderId="0" xfId="0" applyFont="1" applyFill="1" applyProtection="1"/>
    <xf numFmtId="0" fontId="1" fillId="0" borderId="0" xfId="0" applyFont="1" applyProtection="1"/>
    <xf numFmtId="0" fontId="1" fillId="0" borderId="0" xfId="0" applyFont="1" applyFill="1" applyAlignment="1" applyProtection="1">
      <alignment vertical="top" wrapText="1"/>
    </xf>
    <xf numFmtId="0" fontId="3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0" xfId="0" applyFont="1" applyFill="1" applyBorder="1" applyProtection="1"/>
    <xf numFmtId="0" fontId="2" fillId="0" borderId="0" xfId="0" applyFont="1" applyBorder="1" applyAlignment="1" applyProtection="1">
      <alignment vertical="top"/>
    </xf>
    <xf numFmtId="0" fontId="2" fillId="0" borderId="0" xfId="0" applyFont="1" applyFill="1" applyAlignment="1" applyProtection="1">
      <alignment horizontal="right" vertical="center" wrapText="1"/>
    </xf>
    <xf numFmtId="164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left" vertical="top"/>
    </xf>
    <xf numFmtId="0" fontId="2" fillId="0" borderId="0" xfId="0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164" fontId="1" fillId="4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vertical="top" wrapText="1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49" fontId="2" fillId="0" borderId="3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7" xfId="0" applyNumberFormat="1" applyFont="1" applyBorder="1" applyAlignment="1" applyProtection="1">
      <alignment horizontal="left" vertical="center" wrapText="1"/>
    </xf>
    <xf numFmtId="164" fontId="1" fillId="3" borderId="3" xfId="0" applyNumberFormat="1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Protection="1">
      <protection locked="0"/>
    </xf>
    <xf numFmtId="164" fontId="1" fillId="4" borderId="2" xfId="0" applyNumberFormat="1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</xf>
    <xf numFmtId="164" fontId="1" fillId="3" borderId="7" xfId="0" applyNumberFormat="1" applyFont="1" applyFill="1" applyBorder="1" applyAlignment="1" applyProtection="1">
      <alignment horizontal="center" vertical="center"/>
      <protection locked="0"/>
    </xf>
    <xf numFmtId="164" fontId="1" fillId="4" borderId="3" xfId="0" applyNumberFormat="1" applyFont="1" applyFill="1" applyBorder="1" applyAlignment="1" applyProtection="1">
      <alignment horizontal="center" vertical="center"/>
    </xf>
    <xf numFmtId="164" fontId="1" fillId="4" borderId="7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4" borderId="5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 wrapText="1"/>
    </xf>
    <xf numFmtId="164" fontId="5" fillId="4" borderId="2" xfId="0" applyNumberFormat="1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top" wrapText="1"/>
    </xf>
    <xf numFmtId="0" fontId="1" fillId="0" borderId="3" xfId="0" applyFont="1" applyBorder="1" applyAlignment="1" applyProtection="1"/>
    <xf numFmtId="0" fontId="0" fillId="0" borderId="4" xfId="0" applyBorder="1" applyAlignment="1" applyProtection="1"/>
    <xf numFmtId="0" fontId="0" fillId="0" borderId="7" xfId="0" applyBorder="1" applyAlignment="1" applyProtection="1"/>
    <xf numFmtId="0" fontId="1" fillId="0" borderId="8" xfId="0" applyFont="1" applyBorder="1" applyAlignment="1" applyProtection="1"/>
    <xf numFmtId="0" fontId="0" fillId="0" borderId="9" xfId="0" applyBorder="1" applyAlignment="1" applyProtection="1"/>
    <xf numFmtId="0" fontId="0" fillId="0" borderId="10" xfId="0" applyBorder="1" applyAlignment="1" applyProtection="1"/>
    <xf numFmtId="49" fontId="2" fillId="0" borderId="0" xfId="0" applyNumberFormat="1" applyFont="1" applyAlignment="1" applyProtection="1">
      <alignment horizontal="left" vertical="top" wrapText="1"/>
    </xf>
    <xf numFmtId="164" fontId="2" fillId="2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2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7" fillId="0" borderId="1" xfId="0" applyFont="1" applyBorder="1" applyProtection="1"/>
    <xf numFmtId="0" fontId="2" fillId="3" borderId="1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2" fillId="3" borderId="3" xfId="0" applyFont="1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7" xfId="0" applyBorder="1" applyAlignment="1" applyProtection="1">
      <protection locked="0"/>
    </xf>
  </cellXfs>
  <cellStyles count="1">
    <cellStyle name="Standard" xfId="0" builtinId="0"/>
  </cellStyles>
  <dxfs count="1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99CCFF"/>
      <color rgb="FF33CC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666750</xdr:colOff>
      <xdr:row>34</xdr:row>
      <xdr:rowOff>30481</xdr:rowOff>
    </xdr:from>
    <xdr:to>
      <xdr:col>8</xdr:col>
      <xdr:colOff>352425</xdr:colOff>
      <xdr:row>34</xdr:row>
      <xdr:rowOff>76200</xdr:rowOff>
    </xdr:to>
    <xdr:sp macro="" textlink="">
      <xdr:nvSpPr>
        <xdr:cNvPr id="2" name="Pfeil nach rechts 1"/>
        <xdr:cNvSpPr/>
      </xdr:nvSpPr>
      <xdr:spPr>
        <a:xfrm>
          <a:off x="4495800" y="5735956"/>
          <a:ext cx="828675" cy="45719"/>
        </a:xfrm>
        <a:prstGeom prst="rightArrow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8</xdr:col>
      <xdr:colOff>123825</xdr:colOff>
      <xdr:row>26</xdr:row>
      <xdr:rowOff>57150</xdr:rowOff>
    </xdr:from>
    <xdr:to>
      <xdr:col>8</xdr:col>
      <xdr:colOff>323850</xdr:colOff>
      <xdr:row>26</xdr:row>
      <xdr:rowOff>102869</xdr:rowOff>
    </xdr:to>
    <xdr:sp macro="" textlink="">
      <xdr:nvSpPr>
        <xdr:cNvPr id="4" name="Pfeil nach rechts 3"/>
        <xdr:cNvSpPr/>
      </xdr:nvSpPr>
      <xdr:spPr>
        <a:xfrm>
          <a:off x="5095875" y="4467225"/>
          <a:ext cx="200025" cy="45719"/>
        </a:xfrm>
        <a:prstGeom prst="rightArrow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7</xdr:col>
      <xdr:colOff>657225</xdr:colOff>
      <xdr:row>19</xdr:row>
      <xdr:rowOff>152400</xdr:rowOff>
    </xdr:from>
    <xdr:to>
      <xdr:col>7</xdr:col>
      <xdr:colOff>666750</xdr:colOff>
      <xdr:row>34</xdr:row>
      <xdr:rowOff>53341</xdr:rowOff>
    </xdr:to>
    <xdr:cxnSp macro="">
      <xdr:nvCxnSpPr>
        <xdr:cNvPr id="6" name="Gerade Verbindung 5"/>
        <xdr:cNvCxnSpPr>
          <a:stCxn id="2" idx="1"/>
        </xdr:cNvCxnSpPr>
      </xdr:nvCxnSpPr>
      <xdr:spPr>
        <a:xfrm flipH="1" flipV="1">
          <a:off x="4486275" y="3429000"/>
          <a:ext cx="9525" cy="2329816"/>
        </a:xfrm>
        <a:prstGeom prst="line">
          <a:avLst/>
        </a:prstGeom>
        <a:ln w="5080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123825</xdr:colOff>
      <xdr:row>10</xdr:row>
      <xdr:rowOff>0</xdr:rowOff>
    </xdr:from>
    <xdr:to>
      <xdr:col>8</xdr:col>
      <xdr:colOff>133351</xdr:colOff>
      <xdr:row>26</xdr:row>
      <xdr:rowOff>91441</xdr:rowOff>
    </xdr:to>
    <xdr:cxnSp macro="">
      <xdr:nvCxnSpPr>
        <xdr:cNvPr id="7" name="Gerade Verbindung 6"/>
        <xdr:cNvCxnSpPr/>
      </xdr:nvCxnSpPr>
      <xdr:spPr>
        <a:xfrm flipH="1" flipV="1">
          <a:off x="5095875" y="1800225"/>
          <a:ext cx="9526" cy="2701291"/>
        </a:xfrm>
        <a:prstGeom prst="line">
          <a:avLst/>
        </a:prstGeom>
        <a:ln w="5080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9525</xdr:rowOff>
    </xdr:from>
    <xdr:to>
      <xdr:col>8</xdr:col>
      <xdr:colOff>142875</xdr:colOff>
      <xdr:row>10</xdr:row>
      <xdr:rowOff>9525</xdr:rowOff>
    </xdr:to>
    <xdr:cxnSp macro="">
      <xdr:nvCxnSpPr>
        <xdr:cNvPr id="10" name="Gerade Verbindung 9"/>
        <xdr:cNvCxnSpPr/>
      </xdr:nvCxnSpPr>
      <xdr:spPr>
        <a:xfrm>
          <a:off x="4972050" y="1809750"/>
          <a:ext cx="142875" cy="0"/>
        </a:xfrm>
        <a:prstGeom prst="line">
          <a:avLst/>
        </a:prstGeom>
        <a:ln w="44450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7"/>
  <sheetViews>
    <sheetView showGridLines="0" tabSelected="1" view="pageLayout" zoomScale="85" zoomScaleNormal="100" zoomScalePageLayoutView="85" workbookViewId="0">
      <selection activeCell="C10" sqref="C10"/>
    </sheetView>
  </sheetViews>
  <sheetFormatPr baseColWidth="10" defaultColWidth="11.44140625" defaultRowHeight="13.2" x14ac:dyDescent="0.25"/>
  <cols>
    <col min="1" max="1" width="35.109375" style="1" customWidth="1"/>
    <col min="2" max="7" width="3.6640625" style="1" customWidth="1"/>
    <col min="8" max="8" width="17.109375" style="1" customWidth="1"/>
    <col min="9" max="9" width="5.44140625" style="2" customWidth="1"/>
    <col min="10" max="13" width="11.44140625" style="1"/>
    <col min="14" max="14" width="7.44140625" style="1" customWidth="1"/>
    <col min="15" max="15" width="7.6640625" style="1" customWidth="1"/>
    <col min="16" max="16" width="12.88671875" style="1" customWidth="1"/>
    <col min="17" max="16384" width="11.44140625" style="1"/>
  </cols>
  <sheetData>
    <row r="2" spans="1:16" x14ac:dyDescent="0.25">
      <c r="A2" s="68" t="s">
        <v>58</v>
      </c>
      <c r="B2" s="69"/>
      <c r="C2" s="70"/>
      <c r="D2" s="70"/>
      <c r="E2" s="70"/>
      <c r="F2" s="70"/>
      <c r="G2" s="70"/>
      <c r="H2" s="70"/>
      <c r="I2" s="11"/>
      <c r="J2" s="10"/>
      <c r="K2" s="10"/>
      <c r="L2" s="10"/>
      <c r="M2" s="10"/>
      <c r="N2" s="10"/>
      <c r="O2" s="10"/>
      <c r="P2" s="10"/>
    </row>
    <row r="3" spans="1:16" x14ac:dyDescent="0.25">
      <c r="A3" s="68" t="s">
        <v>59</v>
      </c>
      <c r="B3" s="71"/>
      <c r="C3" s="72"/>
      <c r="D3" s="72"/>
      <c r="E3" s="72"/>
      <c r="F3" s="72"/>
      <c r="G3" s="72"/>
      <c r="H3" s="73"/>
      <c r="I3" s="11"/>
      <c r="J3" s="10"/>
      <c r="K3" s="10"/>
      <c r="L3" s="10"/>
      <c r="M3" s="10"/>
      <c r="N3" s="10"/>
      <c r="O3" s="10"/>
      <c r="P3" s="10"/>
    </row>
    <row r="4" spans="1:16" x14ac:dyDescent="0.25">
      <c r="A4" s="10"/>
      <c r="B4" s="66"/>
      <c r="C4" s="67"/>
      <c r="D4" s="67"/>
      <c r="E4" s="67"/>
      <c r="F4" s="67"/>
      <c r="G4" s="67"/>
      <c r="H4" s="67"/>
      <c r="I4" s="11"/>
      <c r="J4" s="10"/>
      <c r="K4" s="10"/>
      <c r="L4" s="10"/>
      <c r="M4" s="10"/>
      <c r="N4" s="10"/>
      <c r="O4" s="10"/>
      <c r="P4" s="10"/>
    </row>
    <row r="5" spans="1:16" x14ac:dyDescent="0.25">
      <c r="A5" s="12" t="s">
        <v>43</v>
      </c>
      <c r="B5" s="10"/>
      <c r="C5" s="10"/>
      <c r="D5" s="10"/>
      <c r="E5" s="10"/>
      <c r="F5" s="10"/>
      <c r="G5" s="10"/>
      <c r="H5" s="10"/>
      <c r="I5" s="11"/>
      <c r="J5" s="30" t="s">
        <v>36</v>
      </c>
      <c r="K5" s="30"/>
      <c r="L5" s="30"/>
      <c r="M5" s="30"/>
      <c r="N5" s="30"/>
      <c r="O5" s="30"/>
      <c r="P5" s="30"/>
    </row>
    <row r="6" spans="1:16" x14ac:dyDescent="0.25">
      <c r="A6" s="10"/>
      <c r="B6" s="10"/>
      <c r="C6" s="10"/>
      <c r="D6" s="10"/>
      <c r="E6" s="10"/>
      <c r="F6" s="10"/>
      <c r="G6" s="10"/>
      <c r="H6" s="10"/>
      <c r="I6" s="11"/>
      <c r="J6" s="13"/>
      <c r="K6" s="13"/>
      <c r="L6" s="13"/>
      <c r="M6" s="13"/>
      <c r="N6" s="13"/>
      <c r="O6" s="13"/>
      <c r="P6" s="13"/>
    </row>
    <row r="7" spans="1:16" x14ac:dyDescent="0.25">
      <c r="A7" s="10"/>
      <c r="B7" s="14" t="s">
        <v>9</v>
      </c>
      <c r="C7" s="14" t="s">
        <v>10</v>
      </c>
      <c r="D7" s="14" t="s">
        <v>11</v>
      </c>
      <c r="E7" s="14" t="s">
        <v>12</v>
      </c>
      <c r="F7" s="14" t="s">
        <v>13</v>
      </c>
      <c r="G7" s="14" t="s">
        <v>14</v>
      </c>
      <c r="H7" s="10"/>
      <c r="I7" s="11"/>
      <c r="J7" s="31" t="s">
        <v>15</v>
      </c>
      <c r="K7" s="32"/>
      <c r="L7" s="32"/>
      <c r="M7" s="33"/>
      <c r="N7" s="34" t="s">
        <v>46</v>
      </c>
      <c r="O7" s="35"/>
      <c r="P7" s="15" t="s">
        <v>48</v>
      </c>
    </row>
    <row r="8" spans="1:16" x14ac:dyDescent="0.25">
      <c r="A8" s="16" t="s">
        <v>0</v>
      </c>
      <c r="B8" s="3"/>
      <c r="C8" s="3"/>
      <c r="D8" s="3"/>
      <c r="E8" s="3"/>
      <c r="F8" s="7"/>
      <c r="G8" s="3"/>
      <c r="H8" s="50" t="s">
        <v>45</v>
      </c>
      <c r="I8" s="11"/>
      <c r="J8" s="17" t="s">
        <v>18</v>
      </c>
      <c r="K8" s="36" t="s">
        <v>22</v>
      </c>
      <c r="L8" s="37"/>
      <c r="M8" s="38"/>
      <c r="N8" s="39"/>
      <c r="O8" s="40"/>
      <c r="P8" s="41" t="str">
        <f>IF(AND(N8&gt;0,N9&gt;0,N10&gt;0,N11&gt;0),ROUND(AVERAGE(N8:O11),1),"")</f>
        <v/>
      </c>
    </row>
    <row r="9" spans="1:16" x14ac:dyDescent="0.25">
      <c r="A9" s="16" t="s">
        <v>1</v>
      </c>
      <c r="B9" s="3"/>
      <c r="C9" s="3"/>
      <c r="D9" s="3"/>
      <c r="E9" s="3"/>
      <c r="F9" s="7"/>
      <c r="G9" s="7"/>
      <c r="H9" s="51"/>
      <c r="I9" s="11"/>
      <c r="J9" s="17" t="s">
        <v>19</v>
      </c>
      <c r="K9" s="36" t="s">
        <v>16</v>
      </c>
      <c r="L9" s="37"/>
      <c r="M9" s="38"/>
      <c r="N9" s="39"/>
      <c r="O9" s="40"/>
      <c r="P9" s="42"/>
    </row>
    <row r="10" spans="1:16" x14ac:dyDescent="0.25">
      <c r="A10" s="16" t="s">
        <v>2</v>
      </c>
      <c r="B10" s="3"/>
      <c r="C10" s="3"/>
      <c r="D10" s="3"/>
      <c r="E10" s="3"/>
      <c r="F10" s="7"/>
      <c r="G10" s="7"/>
      <c r="H10" s="41" t="str">
        <f>IF(OR(B8&gt;0,C8&gt;0,D8&gt;0,E8&gt;0,G8&gt;0,B9&gt;0,C9&gt;0,D9&gt;0,E9&gt;0,B10&gt;0,C10&gt;0,D10&gt;0,E10&gt;0,B11&gt;0,C11&gt;0,D11&gt;0,E11&gt;0,F11&gt;0,G11&gt;0),ROUND((AVERAGE(B8,C8,D8,E8,G8,B9,C9,D9,E9,B10,C10,D10,E10,B11,C11,D11,E11,F11,G11)*2),0)/2,"")</f>
        <v/>
      </c>
      <c r="I10" s="11"/>
      <c r="J10" s="17" t="s">
        <v>20</v>
      </c>
      <c r="K10" s="36" t="s">
        <v>23</v>
      </c>
      <c r="L10" s="37"/>
      <c r="M10" s="38"/>
      <c r="N10" s="39"/>
      <c r="O10" s="40"/>
      <c r="P10" s="42"/>
    </row>
    <row r="11" spans="1:16" x14ac:dyDescent="0.25">
      <c r="A11" s="16" t="s">
        <v>3</v>
      </c>
      <c r="B11" s="3"/>
      <c r="C11" s="3"/>
      <c r="D11" s="3"/>
      <c r="E11" s="3"/>
      <c r="F11" s="3"/>
      <c r="G11" s="3"/>
      <c r="H11" s="52"/>
      <c r="I11" s="11"/>
      <c r="J11" s="17" t="s">
        <v>21</v>
      </c>
      <c r="K11" s="36" t="s">
        <v>24</v>
      </c>
      <c r="L11" s="37"/>
      <c r="M11" s="38"/>
      <c r="N11" s="39"/>
      <c r="O11" s="40"/>
      <c r="P11" s="43"/>
    </row>
    <row r="12" spans="1:16" x14ac:dyDescent="0.25">
      <c r="A12" s="10"/>
      <c r="B12" s="10"/>
      <c r="C12" s="10"/>
      <c r="D12" s="10"/>
      <c r="E12" s="10"/>
      <c r="F12" s="10"/>
      <c r="G12" s="10"/>
      <c r="H12" s="10"/>
      <c r="I12" s="11"/>
      <c r="J12" s="10"/>
      <c r="K12" s="10"/>
      <c r="L12" s="10"/>
      <c r="M12" s="10"/>
      <c r="N12" s="10"/>
      <c r="O12" s="10"/>
      <c r="P12" s="10"/>
    </row>
    <row r="13" spans="1:16" x14ac:dyDescent="0.25">
      <c r="A13" s="12" t="s">
        <v>44</v>
      </c>
      <c r="B13" s="10"/>
      <c r="C13" s="10"/>
      <c r="D13" s="10"/>
      <c r="E13" s="10"/>
      <c r="F13" s="10"/>
      <c r="G13" s="10"/>
      <c r="H13" s="10"/>
      <c r="I13" s="11"/>
      <c r="J13" s="30" t="s">
        <v>37</v>
      </c>
      <c r="K13" s="30"/>
      <c r="L13" s="30"/>
      <c r="M13" s="30"/>
      <c r="N13" s="30"/>
      <c r="O13" s="30"/>
      <c r="P13" s="30"/>
    </row>
    <row r="14" spans="1:16" x14ac:dyDescent="0.25">
      <c r="A14" s="10"/>
      <c r="B14" s="10"/>
      <c r="C14" s="10"/>
      <c r="D14" s="10"/>
      <c r="E14" s="10"/>
      <c r="F14" s="10"/>
      <c r="G14" s="10"/>
      <c r="H14" s="10"/>
      <c r="I14" s="11"/>
      <c r="J14" s="13"/>
      <c r="K14" s="13"/>
      <c r="L14" s="13"/>
      <c r="M14" s="13"/>
      <c r="N14" s="13"/>
      <c r="O14" s="13"/>
      <c r="P14" s="13"/>
    </row>
    <row r="15" spans="1:16" ht="14.25" customHeight="1" x14ac:dyDescent="0.25">
      <c r="A15" s="10"/>
      <c r="B15" s="14" t="s">
        <v>9</v>
      </c>
      <c r="C15" s="14" t="s">
        <v>10</v>
      </c>
      <c r="D15" s="14" t="s">
        <v>11</v>
      </c>
      <c r="E15" s="14" t="s">
        <v>12</v>
      </c>
      <c r="F15" s="14" t="s">
        <v>13</v>
      </c>
      <c r="G15" s="14" t="s">
        <v>14</v>
      </c>
      <c r="H15" s="10"/>
      <c r="I15" s="11"/>
      <c r="J15" s="31" t="s">
        <v>17</v>
      </c>
      <c r="K15" s="32"/>
      <c r="L15" s="32"/>
      <c r="M15" s="33"/>
      <c r="N15" s="34" t="s">
        <v>47</v>
      </c>
      <c r="O15" s="35"/>
      <c r="P15" s="15" t="s">
        <v>48</v>
      </c>
    </row>
    <row r="16" spans="1:16" ht="12.75" customHeight="1" x14ac:dyDescent="0.25">
      <c r="A16" s="16" t="s">
        <v>4</v>
      </c>
      <c r="B16" s="3"/>
      <c r="C16" s="3"/>
      <c r="D16" s="3"/>
      <c r="E16" s="3"/>
      <c r="F16" s="7"/>
      <c r="G16" s="7"/>
      <c r="H16" s="50" t="s">
        <v>45</v>
      </c>
      <c r="I16" s="11"/>
      <c r="J16" s="17" t="s">
        <v>18</v>
      </c>
      <c r="K16" s="36" t="s">
        <v>5</v>
      </c>
      <c r="L16" s="37"/>
      <c r="M16" s="38"/>
      <c r="N16" s="39"/>
      <c r="O16" s="44"/>
      <c r="P16" s="41" t="str">
        <f>IF(AND(N16&gt;0,N17&gt;0,N18&gt;0,N19&gt;0),ROUND(AVERAGE(N16:O19),1),"")</f>
        <v/>
      </c>
    </row>
    <row r="17" spans="1:16" x14ac:dyDescent="0.25">
      <c r="A17" s="18" t="s">
        <v>5</v>
      </c>
      <c r="B17" s="3"/>
      <c r="C17" s="3"/>
      <c r="D17" s="3"/>
      <c r="E17" s="3"/>
      <c r="F17" s="7"/>
      <c r="G17" s="7"/>
      <c r="H17" s="53"/>
      <c r="I17" s="19"/>
      <c r="J17" s="17" t="s">
        <v>19</v>
      </c>
      <c r="K17" s="36" t="s">
        <v>6</v>
      </c>
      <c r="L17" s="37"/>
      <c r="M17" s="38"/>
      <c r="N17" s="39"/>
      <c r="O17" s="44"/>
      <c r="P17" s="42"/>
    </row>
    <row r="18" spans="1:16" x14ac:dyDescent="0.25">
      <c r="A18" s="16" t="s">
        <v>6</v>
      </c>
      <c r="B18" s="3"/>
      <c r="C18" s="3"/>
      <c r="D18" s="3"/>
      <c r="E18" s="3"/>
      <c r="F18" s="3"/>
      <c r="G18" s="3"/>
      <c r="H18" s="51"/>
      <c r="I18" s="19"/>
      <c r="J18" s="17" t="s">
        <v>20</v>
      </c>
      <c r="K18" s="36" t="s">
        <v>7</v>
      </c>
      <c r="L18" s="37"/>
      <c r="M18" s="38"/>
      <c r="N18" s="39"/>
      <c r="O18" s="44"/>
      <c r="P18" s="42"/>
    </row>
    <row r="19" spans="1:16" x14ac:dyDescent="0.25">
      <c r="A19" s="16" t="s">
        <v>7</v>
      </c>
      <c r="B19" s="3"/>
      <c r="C19" s="3"/>
      <c r="D19" s="3"/>
      <c r="E19" s="3"/>
      <c r="F19" s="3"/>
      <c r="G19" s="3"/>
      <c r="H19" s="54" t="str">
        <f>IF(OR(B16&gt;0,C16&gt;0,D16&gt;0,E16&gt;0,B17&gt;0,C17&gt;0,D17&gt;0,E17&gt;0,B18&gt;0,C18&gt;0,D18&gt;0,E18&gt;0,F18&gt;0,G18&gt;0,B19&gt;0,C18&gt;0,D18&gt;0,E18&gt;0,F18&gt;0,G18&gt;0,B19&gt;0,C19&gt;0,D19&gt;0,E19&gt;0,F19&gt;0,G19&gt;0,B20&gt;0,C20&gt;0,D20&gt;0,E20&gt;0,F20&gt;0,G20&gt;0),ROUND((AVERAGE(B16,C16,D16,E16,B18,B17,C17,D17,E17,C18,D18,E18,F18,G18,B19,C19,D19,E19,F19,G19,B20,C20,D20,E20,F20,G20)*2),0)/2,"")</f>
        <v/>
      </c>
      <c r="I19" s="19"/>
      <c r="J19" s="17" t="s">
        <v>21</v>
      </c>
      <c r="K19" s="36" t="s">
        <v>25</v>
      </c>
      <c r="L19" s="37"/>
      <c r="M19" s="38"/>
      <c r="N19" s="39"/>
      <c r="O19" s="44"/>
      <c r="P19" s="43"/>
    </row>
    <row r="20" spans="1:16" x14ac:dyDescent="0.25">
      <c r="A20" s="16" t="s">
        <v>8</v>
      </c>
      <c r="B20" s="3"/>
      <c r="C20" s="3"/>
      <c r="D20" s="3"/>
      <c r="E20" s="3"/>
      <c r="F20" s="3"/>
      <c r="G20" s="3"/>
      <c r="H20" s="55"/>
      <c r="I20" s="11"/>
      <c r="J20" s="13"/>
      <c r="K20" s="20"/>
      <c r="L20" s="13"/>
      <c r="M20" s="21"/>
      <c r="N20" s="22"/>
      <c r="O20" s="23"/>
      <c r="P20" s="4"/>
    </row>
    <row r="21" spans="1:16" x14ac:dyDescent="0.25">
      <c r="A21" s="24"/>
      <c r="B21" s="64"/>
      <c r="C21" s="65"/>
      <c r="D21" s="65"/>
      <c r="E21" s="65"/>
      <c r="F21" s="65"/>
      <c r="G21" s="65"/>
      <c r="H21" s="25"/>
      <c r="I21" s="10"/>
      <c r="J21" s="30" t="s">
        <v>38</v>
      </c>
      <c r="K21" s="30"/>
      <c r="L21" s="30"/>
      <c r="M21" s="30"/>
      <c r="N21" s="30"/>
      <c r="O21" s="30"/>
      <c r="P21" s="30"/>
    </row>
    <row r="22" spans="1:16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30"/>
      <c r="K22" s="30"/>
      <c r="L22" s="30"/>
      <c r="M22" s="30"/>
      <c r="N22" s="30"/>
      <c r="O22" s="30"/>
      <c r="P22" s="30"/>
    </row>
    <row r="23" spans="1:16" x14ac:dyDescent="0.25">
      <c r="A23" s="63" t="s">
        <v>50</v>
      </c>
      <c r="B23" s="63"/>
      <c r="C23" s="63"/>
      <c r="D23" s="63"/>
      <c r="E23" s="63"/>
      <c r="F23" s="63"/>
      <c r="G23" s="63"/>
      <c r="H23" s="10"/>
      <c r="I23" s="10"/>
      <c r="J23" s="31" t="s">
        <v>17</v>
      </c>
      <c r="K23" s="32"/>
      <c r="L23" s="32"/>
      <c r="M23" s="33"/>
      <c r="N23" s="34" t="s">
        <v>47</v>
      </c>
      <c r="O23" s="35"/>
      <c r="P23" s="15" t="s">
        <v>48</v>
      </c>
    </row>
    <row r="24" spans="1:16" x14ac:dyDescent="0.25">
      <c r="A24" s="26" t="s">
        <v>51</v>
      </c>
      <c r="B24" s="10"/>
      <c r="C24" s="10"/>
      <c r="D24" s="10"/>
      <c r="E24" s="10"/>
      <c r="F24" s="10"/>
      <c r="G24" s="10"/>
      <c r="H24" s="10"/>
      <c r="I24" s="10"/>
      <c r="J24" s="17" t="s">
        <v>18</v>
      </c>
      <c r="K24" s="36" t="s">
        <v>26</v>
      </c>
      <c r="L24" s="37"/>
      <c r="M24" s="38"/>
      <c r="N24" s="39"/>
      <c r="O24" s="44"/>
      <c r="P24" s="41" t="str">
        <f>IF(OR(N24&gt;0,N25&gt;0,N26&gt;0,N27&lt;&gt;""),ROUND(AVERAGE(N24:O27),1),"")</f>
        <v/>
      </c>
    </row>
    <row r="25" spans="1:16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7" t="s">
        <v>19</v>
      </c>
      <c r="K25" s="36" t="s">
        <v>27</v>
      </c>
      <c r="L25" s="37"/>
      <c r="M25" s="38"/>
      <c r="N25" s="39"/>
      <c r="O25" s="44"/>
      <c r="P25" s="42"/>
    </row>
    <row r="26" spans="1:16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7" t="s">
        <v>20</v>
      </c>
      <c r="K26" s="36" t="s">
        <v>28</v>
      </c>
      <c r="L26" s="37"/>
      <c r="M26" s="38"/>
      <c r="N26" s="39"/>
      <c r="O26" s="44"/>
      <c r="P26" s="42"/>
    </row>
    <row r="27" spans="1:16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7" t="s">
        <v>21</v>
      </c>
      <c r="K27" s="36" t="s">
        <v>29</v>
      </c>
      <c r="L27" s="37"/>
      <c r="M27" s="38"/>
      <c r="N27" s="45" t="str">
        <f>H10</f>
        <v/>
      </c>
      <c r="O27" s="46"/>
      <c r="P27" s="43"/>
    </row>
    <row r="28" spans="1:16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26"/>
      <c r="K28" s="10"/>
      <c r="L28" s="10"/>
      <c r="M28" s="10"/>
      <c r="N28" s="10"/>
      <c r="O28" s="10"/>
      <c r="P28" s="27"/>
    </row>
    <row r="29" spans="1:16" x14ac:dyDescent="0.25">
      <c r="A29" s="12" t="s">
        <v>52</v>
      </c>
      <c r="B29" s="10"/>
      <c r="C29" s="10"/>
      <c r="D29" s="10"/>
      <c r="E29" s="10"/>
      <c r="F29" s="10"/>
      <c r="G29" s="10"/>
      <c r="H29" s="10"/>
      <c r="I29" s="10"/>
      <c r="J29" s="56" t="s">
        <v>31</v>
      </c>
      <c r="K29" s="56"/>
      <c r="L29" s="56"/>
      <c r="M29" s="56"/>
      <c r="N29" s="56"/>
      <c r="O29" s="56"/>
      <c r="P29" s="56"/>
    </row>
    <row r="30" spans="1:16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26"/>
      <c r="K30" s="10"/>
      <c r="L30" s="10"/>
      <c r="M30" s="10"/>
      <c r="N30" s="10"/>
      <c r="O30" s="10"/>
      <c r="P30" s="27"/>
    </row>
    <row r="31" spans="1:16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48" t="s">
        <v>30</v>
      </c>
      <c r="K31" s="32"/>
      <c r="L31" s="32"/>
      <c r="M31" s="33"/>
      <c r="N31" s="28" t="s">
        <v>56</v>
      </c>
      <c r="O31" s="28" t="s">
        <v>35</v>
      </c>
      <c r="P31" s="28" t="s">
        <v>49</v>
      </c>
    </row>
    <row r="32" spans="1:16" x14ac:dyDescent="0.25">
      <c r="A32" s="10" t="s">
        <v>53</v>
      </c>
      <c r="B32" s="10"/>
      <c r="C32" s="57" t="str">
        <f>IF(P8&lt;&gt;"",IF(P8&gt;=4,"erfüllt","nicht erfüllt"),"")</f>
        <v/>
      </c>
      <c r="D32" s="58"/>
      <c r="E32" s="58"/>
      <c r="F32" s="58"/>
      <c r="G32" s="59"/>
      <c r="H32" s="10"/>
      <c r="I32" s="10"/>
      <c r="J32" s="17" t="s">
        <v>39</v>
      </c>
      <c r="K32" s="49" t="s">
        <v>32</v>
      </c>
      <c r="L32" s="49"/>
      <c r="M32" s="49"/>
      <c r="N32" s="9" t="str">
        <f>P8</f>
        <v/>
      </c>
      <c r="O32" s="29">
        <v>4</v>
      </c>
      <c r="P32" s="41" t="str">
        <f>IF(AND(N32&lt;&gt;"",N33&lt;&gt;"",N34&lt;&gt;"",N35&lt;&gt;""),ROUND((N32*O32+N33*O33+N34*O34+N35*O35)/10,1),"")</f>
        <v/>
      </c>
    </row>
    <row r="33" spans="1:16" x14ac:dyDescent="0.25">
      <c r="A33" s="10" t="s">
        <v>54</v>
      </c>
      <c r="B33" s="10"/>
      <c r="C33" s="57" t="str">
        <f>IF(P32&lt;&gt;"",IF(P32&gt;=4,"erfüllt","nicht erfüllt"),"")</f>
        <v/>
      </c>
      <c r="D33" s="58"/>
      <c r="E33" s="58"/>
      <c r="F33" s="58"/>
      <c r="G33" s="59"/>
      <c r="H33" s="10"/>
      <c r="I33" s="11"/>
      <c r="J33" s="17" t="s">
        <v>40</v>
      </c>
      <c r="K33" s="36" t="s">
        <v>33</v>
      </c>
      <c r="L33" s="37"/>
      <c r="M33" s="38"/>
      <c r="N33" s="9" t="str">
        <f>P16</f>
        <v/>
      </c>
      <c r="O33" s="29">
        <v>2</v>
      </c>
      <c r="P33" s="42"/>
    </row>
    <row r="34" spans="1:16" ht="13.8" thickBot="1" x14ac:dyDescent="0.3">
      <c r="A34" s="10"/>
      <c r="B34" s="10"/>
      <c r="C34" s="10"/>
      <c r="D34" s="10"/>
      <c r="E34" s="10"/>
      <c r="F34" s="10"/>
      <c r="G34" s="10"/>
      <c r="H34" s="10"/>
      <c r="I34" s="11"/>
      <c r="J34" s="17" t="s">
        <v>41</v>
      </c>
      <c r="K34" s="47" t="s">
        <v>34</v>
      </c>
      <c r="L34" s="47"/>
      <c r="M34" s="47"/>
      <c r="N34" s="9" t="str">
        <f>P24</f>
        <v/>
      </c>
      <c r="O34" s="29">
        <v>2.5</v>
      </c>
      <c r="P34" s="42"/>
    </row>
    <row r="35" spans="1:16" ht="13.8" thickBot="1" x14ac:dyDescent="0.3">
      <c r="A35" s="12" t="s">
        <v>57</v>
      </c>
      <c r="B35" s="10"/>
      <c r="C35" s="60" t="str">
        <f>IF(AND(C32&lt;&gt;"",C33&lt;&gt;""),IF(AND(C32="erfüllt",C33="erfüllt"),"BESTANDEN","NICHT BESTANDEN"),"")</f>
        <v/>
      </c>
      <c r="D35" s="61"/>
      <c r="E35" s="61"/>
      <c r="F35" s="61"/>
      <c r="G35" s="62"/>
      <c r="H35" s="10"/>
      <c r="I35" s="11"/>
      <c r="J35" s="17" t="s">
        <v>42</v>
      </c>
      <c r="K35" s="36" t="s">
        <v>55</v>
      </c>
      <c r="L35" s="37"/>
      <c r="M35" s="37"/>
      <c r="N35" s="8" t="str">
        <f>H19</f>
        <v/>
      </c>
      <c r="O35" s="29">
        <v>1.5</v>
      </c>
      <c r="P35" s="43"/>
    </row>
    <row r="36" spans="1:16" x14ac:dyDescent="0.25">
      <c r="J36" s="5"/>
      <c r="P36" s="6"/>
    </row>
    <row r="37" spans="1:16" x14ac:dyDescent="0.25">
      <c r="P37" s="6"/>
    </row>
  </sheetData>
  <sheetProtection sheet="1" objects="1" scenarios="1" selectLockedCells="1"/>
  <mergeCells count="55">
    <mergeCell ref="B4:H4"/>
    <mergeCell ref="B2:H2"/>
    <mergeCell ref="B3:H3"/>
    <mergeCell ref="C32:G32"/>
    <mergeCell ref="C33:G33"/>
    <mergeCell ref="C35:G35"/>
    <mergeCell ref="A23:G23"/>
    <mergeCell ref="B21:G21"/>
    <mergeCell ref="H8:H9"/>
    <mergeCell ref="H10:H11"/>
    <mergeCell ref="H16:H18"/>
    <mergeCell ref="H19:H20"/>
    <mergeCell ref="J29:P29"/>
    <mergeCell ref="K25:M25"/>
    <mergeCell ref="N25:O25"/>
    <mergeCell ref="K26:M26"/>
    <mergeCell ref="N26:O26"/>
    <mergeCell ref="J23:M23"/>
    <mergeCell ref="N23:O23"/>
    <mergeCell ref="K24:M24"/>
    <mergeCell ref="N24:O24"/>
    <mergeCell ref="K19:M19"/>
    <mergeCell ref="N19:O19"/>
    <mergeCell ref="J21:P22"/>
    <mergeCell ref="P32:P35"/>
    <mergeCell ref="K34:M34"/>
    <mergeCell ref="K35:M35"/>
    <mergeCell ref="J31:M31"/>
    <mergeCell ref="K32:M32"/>
    <mergeCell ref="K33:M33"/>
    <mergeCell ref="P24:P27"/>
    <mergeCell ref="K27:M27"/>
    <mergeCell ref="N27:O27"/>
    <mergeCell ref="K17:M17"/>
    <mergeCell ref="N17:O17"/>
    <mergeCell ref="K18:M18"/>
    <mergeCell ref="N18:O18"/>
    <mergeCell ref="J15:M15"/>
    <mergeCell ref="N15:O15"/>
    <mergeCell ref="K16:M16"/>
    <mergeCell ref="N16:O16"/>
    <mergeCell ref="K11:M11"/>
    <mergeCell ref="N11:O11"/>
    <mergeCell ref="J13:P13"/>
    <mergeCell ref="P16:P19"/>
    <mergeCell ref="K9:M9"/>
    <mergeCell ref="N9:O9"/>
    <mergeCell ref="K10:M10"/>
    <mergeCell ref="N10:O10"/>
    <mergeCell ref="P8:P11"/>
    <mergeCell ref="J5:P5"/>
    <mergeCell ref="J7:M7"/>
    <mergeCell ref="N7:O7"/>
    <mergeCell ref="K8:M8"/>
    <mergeCell ref="N8:O8"/>
  </mergeCells>
  <phoneticPr fontId="0" type="noConversion"/>
  <conditionalFormatting sqref="C32">
    <cfRule type="containsText" dxfId="13" priority="18" operator="containsText" text="erfüllt">
      <formula>NOT(ISERROR(SEARCH("erfüllt",C32)))</formula>
    </cfRule>
  </conditionalFormatting>
  <conditionalFormatting sqref="C33">
    <cfRule type="containsText" dxfId="12" priority="17" operator="containsText" text="erfüllt">
      <formula>NOT(ISERROR(SEARCH("erfüllt",C33)))</formula>
    </cfRule>
  </conditionalFormatting>
  <conditionalFormatting sqref="C35">
    <cfRule type="containsText" dxfId="11" priority="16" operator="containsText" text="BESTANDEN">
      <formula>NOT(ISERROR(SEARCH("BESTANDEN",C35)))</formula>
    </cfRule>
  </conditionalFormatting>
  <conditionalFormatting sqref="C32">
    <cfRule type="containsText" dxfId="10" priority="15" operator="containsText" text="nicht erfüllt">
      <formula>NOT(ISERROR(SEARCH("nicht erfüllt",C32)))</formula>
    </cfRule>
  </conditionalFormatting>
  <conditionalFormatting sqref="C33">
    <cfRule type="containsText" dxfId="9" priority="14" operator="containsText" text="nicht erfüllt">
      <formula>NOT(ISERROR(SEARCH("nicht erfüllt",C33)))</formula>
    </cfRule>
  </conditionalFormatting>
  <conditionalFormatting sqref="C35">
    <cfRule type="containsText" dxfId="8" priority="13" operator="containsText" text="NICHT BESTANDEN">
      <formula>NOT(ISERROR(SEARCH("NICHT BESTANDEN",C35)))</formula>
    </cfRule>
  </conditionalFormatting>
  <conditionalFormatting sqref="P8:P11">
    <cfRule type="cellIs" dxfId="7" priority="3" operator="between">
      <formula>4</formula>
      <formula>6</formula>
    </cfRule>
    <cfRule type="cellIs" dxfId="6" priority="4" operator="between">
      <formula>1</formula>
      <formula>3.9</formula>
    </cfRule>
    <cfRule type="cellIs" dxfId="5" priority="7" operator="between">
      <formula>1</formula>
      <formula>3.9</formula>
    </cfRule>
    <cfRule type="cellIs" dxfId="4" priority="8" operator="between">
      <formula>4</formula>
      <formula>6</formula>
    </cfRule>
  </conditionalFormatting>
  <conditionalFormatting sqref="P32:P35">
    <cfRule type="cellIs" dxfId="3" priority="1" operator="between">
      <formula>4</formula>
      <formula>6</formula>
    </cfRule>
    <cfRule type="cellIs" dxfId="2" priority="2" operator="between">
      <formula>1</formula>
      <formula>3.9</formula>
    </cfRule>
    <cfRule type="cellIs" dxfId="1" priority="5" operator="between">
      <formula>1</formula>
      <formula>3.9</formula>
    </cfRule>
    <cfRule type="cellIs" dxfId="0" priority="6" operator="between">
      <formula>4</formula>
      <formula>6</formula>
    </cfRule>
  </conditionalFormatting>
  <pageMargins left="0.23622047244094491" right="0.23622047244094491" top="1.4173228346456694" bottom="0.39370078740157483" header="0.19685039370078741" footer="0.31496062992125984"/>
  <pageSetup paperSize="9" scale="95" fitToHeight="0" orientation="landscape" r:id="rId1"/>
  <headerFooter>
    <oddHeader>&amp;L&amp;"Arial,Fett"&amp;22&amp;KC00000Buchhandel
&amp;14&amp;KC00000Notenrechner ohne und mit Teildispens im Qualifikationsbereich C (Allgemeinbildung)
(gültig ab Schuljahr 2019-20)&amp;R&amp;G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</vt:lpstr>
      <vt:lpstr>'Tabelle 1'!Druckbereich</vt:lpstr>
    </vt:vector>
  </TitlesOfParts>
  <Company>MBA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Beck-Müller Christian</dc:creator>
  <cp:lastModifiedBy>Christian Beck-Müller</cp:lastModifiedBy>
  <cp:lastPrinted>2018-06-18T12:26:26Z</cp:lastPrinted>
  <dcterms:created xsi:type="dcterms:W3CDTF">2007-04-18T06:42:02Z</dcterms:created>
  <dcterms:modified xsi:type="dcterms:W3CDTF">2019-09-03T06:50:14Z</dcterms:modified>
</cp:coreProperties>
</file>