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ngbert\Documents\IKA-QV_2016\E2_Olaf\E2_V10_Olaf_ZiBe_27-03-2016\Musterloesungen\"/>
    </mc:Choice>
  </mc:AlternateContent>
  <bookViews>
    <workbookView xWindow="-12" yWindow="-12" windowWidth="25236" windowHeight="6180"/>
  </bookViews>
  <sheets>
    <sheet name="Stammkunden 2015" sheetId="1" r:id="rId1"/>
    <sheet name="Kantone" sheetId="5" r:id="rId2"/>
    <sheet name="Grafik" sheetId="6" r:id="rId3"/>
  </sheets>
  <definedNames>
    <definedName name="_xlnm._FilterDatabase" localSheetId="0" hidden="1">'Stammkunden 2015'!$A$5:$M$200</definedName>
    <definedName name="_xlnm.Print_Area" localSheetId="0">'Stammkunden 2015'!$A$1:$M$200</definedName>
    <definedName name="_xlnm.Print_Titles" localSheetId="0">'Stammkunden 2015'!$5:$5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" i="1" l="1"/>
  <c r="J3" i="1" l="1"/>
  <c r="K185" i="1" l="1"/>
  <c r="L185" i="1"/>
  <c r="M185" i="1" s="1"/>
  <c r="K110" i="1"/>
  <c r="L110" i="1"/>
  <c r="M110" i="1" s="1"/>
  <c r="K186" i="1"/>
  <c r="L186" i="1"/>
  <c r="M186" i="1" s="1"/>
  <c r="K26" i="1"/>
  <c r="L26" i="1"/>
  <c r="M26" i="1" s="1"/>
  <c r="K92" i="1"/>
  <c r="L92" i="1"/>
  <c r="M92" i="1" s="1"/>
  <c r="K157" i="1"/>
  <c r="L157" i="1"/>
  <c r="M157" i="1" s="1"/>
  <c r="K166" i="1"/>
  <c r="L166" i="1"/>
  <c r="M166" i="1" s="1"/>
  <c r="K163" i="1"/>
  <c r="L163" i="1"/>
  <c r="M163" i="1" s="1"/>
  <c r="K75" i="1"/>
  <c r="L75" i="1"/>
  <c r="M75" i="1" s="1"/>
  <c r="K150" i="1"/>
  <c r="L150" i="1"/>
  <c r="M150" i="1" s="1"/>
  <c r="K69" i="1"/>
  <c r="L69" i="1"/>
  <c r="M69" i="1" s="1"/>
  <c r="K177" i="1"/>
  <c r="L177" i="1"/>
  <c r="M177" i="1" s="1"/>
  <c r="K124" i="1"/>
  <c r="L124" i="1"/>
  <c r="M124" i="1" s="1"/>
  <c r="K159" i="1"/>
  <c r="L159" i="1"/>
  <c r="M159" i="1" s="1"/>
  <c r="K81" i="1"/>
  <c r="L81" i="1"/>
  <c r="M81" i="1" s="1"/>
  <c r="K70" i="1"/>
  <c r="L70" i="1"/>
  <c r="M70" i="1" s="1"/>
  <c r="K165" i="1"/>
  <c r="L165" i="1"/>
  <c r="M165" i="1" s="1"/>
  <c r="K151" i="1"/>
  <c r="L151" i="1"/>
  <c r="M151" i="1" s="1"/>
  <c r="K191" i="1"/>
  <c r="L191" i="1"/>
  <c r="M191" i="1" s="1"/>
  <c r="K158" i="1"/>
  <c r="L158" i="1"/>
  <c r="M158" i="1" s="1"/>
  <c r="K118" i="1"/>
  <c r="L118" i="1"/>
  <c r="M118" i="1" s="1"/>
  <c r="K182" i="1"/>
  <c r="L182" i="1"/>
  <c r="M182" i="1" s="1"/>
  <c r="K36" i="1"/>
  <c r="L36" i="1"/>
  <c r="M36" i="1" s="1"/>
  <c r="K139" i="1"/>
  <c r="L139" i="1"/>
  <c r="M139" i="1" s="1"/>
  <c r="K53" i="1"/>
  <c r="L53" i="1"/>
  <c r="M53" i="1" s="1"/>
  <c r="K73" i="1"/>
  <c r="L73" i="1"/>
  <c r="M73" i="1" s="1"/>
  <c r="K29" i="1"/>
  <c r="L29" i="1"/>
  <c r="M29" i="1" s="1"/>
  <c r="K115" i="1"/>
  <c r="L115" i="1"/>
  <c r="M115" i="1" s="1"/>
  <c r="K35" i="1"/>
  <c r="L35" i="1"/>
  <c r="M35" i="1"/>
  <c r="K113" i="1"/>
  <c r="L113" i="1"/>
  <c r="M113" i="1" s="1"/>
  <c r="K149" i="1"/>
  <c r="L149" i="1"/>
  <c r="M149" i="1" s="1"/>
  <c r="K88" i="1"/>
  <c r="L88" i="1"/>
  <c r="M88" i="1" s="1"/>
  <c r="K14" i="1"/>
  <c r="L14" i="1"/>
  <c r="M14" i="1" s="1"/>
  <c r="K99" i="1"/>
  <c r="L99" i="1"/>
  <c r="M99" i="1" s="1"/>
  <c r="K83" i="1"/>
  <c r="L83" i="1"/>
  <c r="M83" i="1" s="1"/>
  <c r="K46" i="1"/>
  <c r="L46" i="1"/>
  <c r="M46" i="1" s="1"/>
  <c r="K9" i="1"/>
  <c r="L9" i="1"/>
  <c r="M9" i="1" s="1"/>
  <c r="K152" i="1"/>
  <c r="L152" i="1"/>
  <c r="M152" i="1" s="1"/>
  <c r="K172" i="1"/>
  <c r="L172" i="1"/>
  <c r="M172" i="1" s="1"/>
  <c r="K174" i="1"/>
  <c r="L174" i="1"/>
  <c r="M174" i="1" s="1"/>
  <c r="K200" i="1"/>
  <c r="L200" i="1"/>
  <c r="M200" i="1" s="1"/>
  <c r="K86" i="1"/>
  <c r="L86" i="1"/>
  <c r="M86" i="1" s="1"/>
  <c r="K61" i="1"/>
  <c r="L61" i="1"/>
  <c r="M61" i="1" s="1"/>
  <c r="K62" i="1"/>
  <c r="L62" i="1"/>
  <c r="M62" i="1" s="1"/>
  <c r="K67" i="1"/>
  <c r="L67" i="1"/>
  <c r="M67" i="1" s="1"/>
  <c r="K42" i="1"/>
  <c r="L42" i="1"/>
  <c r="M42" i="1" s="1"/>
  <c r="K109" i="1"/>
  <c r="L109" i="1"/>
  <c r="M109" i="1" s="1"/>
  <c r="K173" i="1"/>
  <c r="L173" i="1"/>
  <c r="M173" i="1" s="1"/>
  <c r="K100" i="1"/>
  <c r="L100" i="1"/>
  <c r="M100" i="1" s="1"/>
  <c r="K120" i="1"/>
  <c r="L120" i="1"/>
  <c r="M120" i="1" s="1"/>
  <c r="K143" i="1"/>
  <c r="L143" i="1"/>
  <c r="M143" i="1" s="1"/>
  <c r="K160" i="1"/>
  <c r="L160" i="1"/>
  <c r="M160" i="1" s="1"/>
  <c r="K170" i="1"/>
  <c r="L170" i="1"/>
  <c r="M170" i="1" s="1"/>
  <c r="K171" i="1"/>
  <c r="L171" i="1"/>
  <c r="M171" i="1" s="1"/>
  <c r="K82" i="1"/>
  <c r="L82" i="1"/>
  <c r="M82" i="1" s="1"/>
  <c r="K66" i="1"/>
  <c r="L66" i="1"/>
  <c r="M66" i="1" s="1"/>
  <c r="K11" i="1"/>
  <c r="L11" i="1"/>
  <c r="M11" i="1" s="1"/>
  <c r="K65" i="1"/>
  <c r="L65" i="1"/>
  <c r="M65" i="1" s="1"/>
  <c r="K95" i="1"/>
  <c r="L95" i="1"/>
  <c r="M95" i="1" s="1"/>
  <c r="K27" i="1"/>
  <c r="L27" i="1"/>
  <c r="M27" i="1" s="1"/>
  <c r="K104" i="1"/>
  <c r="L104" i="1"/>
  <c r="M104" i="1" s="1"/>
  <c r="K16" i="1"/>
  <c r="L16" i="1"/>
  <c r="M16" i="1" s="1"/>
  <c r="K64" i="1"/>
  <c r="L64" i="1"/>
  <c r="M64" i="1" s="1"/>
  <c r="K74" i="1"/>
  <c r="L74" i="1"/>
  <c r="M74" i="1" s="1"/>
  <c r="K78" i="1"/>
  <c r="L78" i="1"/>
  <c r="M78" i="1" s="1"/>
  <c r="K6" i="1"/>
  <c r="L6" i="1"/>
  <c r="M6" i="1" s="1"/>
  <c r="K96" i="1"/>
  <c r="L96" i="1"/>
  <c r="M96" i="1" s="1"/>
  <c r="K126" i="1"/>
  <c r="L126" i="1"/>
  <c r="M126" i="1" s="1"/>
  <c r="K22" i="1"/>
  <c r="L22" i="1"/>
  <c r="M22" i="1" s="1"/>
  <c r="K153" i="1"/>
  <c r="L153" i="1"/>
  <c r="M153" i="1" s="1"/>
  <c r="K142" i="1"/>
  <c r="L142" i="1"/>
  <c r="M142" i="1"/>
  <c r="K112" i="1"/>
  <c r="L112" i="1"/>
  <c r="M112" i="1" s="1"/>
  <c r="K23" i="1"/>
  <c r="L23" i="1"/>
  <c r="M23" i="1" s="1"/>
  <c r="K56" i="1"/>
  <c r="L56" i="1"/>
  <c r="M56" i="1" s="1"/>
  <c r="K19" i="1"/>
  <c r="L19" i="1"/>
  <c r="M19" i="1" s="1"/>
  <c r="K189" i="1"/>
  <c r="L189" i="1"/>
  <c r="M189" i="1" s="1"/>
  <c r="K180" i="1"/>
  <c r="L180" i="1"/>
  <c r="M180" i="1" s="1"/>
  <c r="K178" i="1"/>
  <c r="L178" i="1"/>
  <c r="M178" i="1" s="1"/>
  <c r="K45" i="1"/>
  <c r="L45" i="1"/>
  <c r="M45" i="1" s="1"/>
  <c r="K7" i="1"/>
  <c r="L7" i="1"/>
  <c r="M7" i="1" s="1"/>
  <c r="K59" i="1"/>
  <c r="L59" i="1"/>
  <c r="M59" i="1" s="1"/>
  <c r="K80" i="1"/>
  <c r="L80" i="1"/>
  <c r="M80" i="1" s="1"/>
  <c r="K37" i="1"/>
  <c r="L37" i="1"/>
  <c r="M37" i="1" s="1"/>
  <c r="K155" i="1"/>
  <c r="L155" i="1"/>
  <c r="M155" i="1" s="1"/>
  <c r="K176" i="1"/>
  <c r="L176" i="1"/>
  <c r="M176" i="1" s="1"/>
  <c r="K51" i="1"/>
  <c r="L51" i="1"/>
  <c r="M51" i="1" s="1"/>
  <c r="K188" i="1"/>
  <c r="L188" i="1"/>
  <c r="M188" i="1" s="1"/>
  <c r="K154" i="1"/>
  <c r="L154" i="1"/>
  <c r="M154" i="1" s="1"/>
  <c r="K145" i="1"/>
  <c r="L145" i="1"/>
  <c r="M145" i="1" s="1"/>
  <c r="K129" i="1"/>
  <c r="L129" i="1"/>
  <c r="M129" i="1" s="1"/>
  <c r="K181" i="1"/>
  <c r="L181" i="1"/>
  <c r="M181" i="1" s="1"/>
  <c r="K84" i="1"/>
  <c r="L84" i="1"/>
  <c r="M84" i="1" s="1"/>
  <c r="K119" i="1"/>
  <c r="L119" i="1"/>
  <c r="M119" i="1" s="1"/>
  <c r="K167" i="1"/>
  <c r="L167" i="1"/>
  <c r="M167" i="1" s="1"/>
  <c r="K15" i="1"/>
  <c r="L15" i="1"/>
  <c r="M15" i="1" s="1"/>
  <c r="K55" i="1"/>
  <c r="L55" i="1"/>
  <c r="M55" i="1" s="1"/>
  <c r="K175" i="1"/>
  <c r="L175" i="1"/>
  <c r="M175" i="1" s="1"/>
  <c r="K18" i="1"/>
  <c r="L18" i="1"/>
  <c r="M18" i="1" s="1"/>
  <c r="K108" i="1"/>
  <c r="L108" i="1"/>
  <c r="M108" i="1" s="1"/>
  <c r="K30" i="1"/>
  <c r="L30" i="1"/>
  <c r="M30" i="1" s="1"/>
  <c r="K85" i="1"/>
  <c r="L85" i="1"/>
  <c r="M85" i="1" s="1"/>
  <c r="K197" i="1"/>
  <c r="L197" i="1"/>
  <c r="M197" i="1" s="1"/>
  <c r="K68" i="1"/>
  <c r="L68" i="1"/>
  <c r="M68" i="1" s="1"/>
  <c r="K34" i="1"/>
  <c r="L34" i="1"/>
  <c r="M34" i="1"/>
  <c r="K184" i="1"/>
  <c r="L184" i="1"/>
  <c r="M184" i="1" s="1"/>
  <c r="K138" i="1"/>
  <c r="L138" i="1"/>
  <c r="M138" i="1" s="1"/>
  <c r="K123" i="1"/>
  <c r="L123" i="1"/>
  <c r="M123" i="1" s="1"/>
  <c r="K97" i="1"/>
  <c r="L97" i="1"/>
  <c r="M97" i="1" s="1"/>
  <c r="K44" i="1"/>
  <c r="L44" i="1"/>
  <c r="M44" i="1" s="1"/>
  <c r="K114" i="1"/>
  <c r="L114" i="1"/>
  <c r="M114" i="1" s="1"/>
  <c r="K161" i="1"/>
  <c r="L161" i="1"/>
  <c r="M161" i="1" s="1"/>
  <c r="K40" i="1"/>
  <c r="L40" i="1"/>
  <c r="M40" i="1" s="1"/>
  <c r="K156" i="1"/>
  <c r="L156" i="1"/>
  <c r="M156" i="1" s="1"/>
  <c r="K133" i="1"/>
  <c r="L133" i="1"/>
  <c r="M133" i="1" s="1"/>
  <c r="K147" i="1"/>
  <c r="L147" i="1"/>
  <c r="M147" i="1" s="1"/>
  <c r="K148" i="1"/>
  <c r="L148" i="1"/>
  <c r="M148" i="1" s="1"/>
  <c r="K106" i="1"/>
  <c r="L106" i="1"/>
  <c r="M106" i="1" s="1"/>
  <c r="K141" i="1"/>
  <c r="L141" i="1"/>
  <c r="M141" i="1" s="1"/>
  <c r="K13" i="1"/>
  <c r="L13" i="1"/>
  <c r="M13" i="1" s="1"/>
  <c r="K116" i="1"/>
  <c r="L116" i="1"/>
  <c r="M116" i="1" s="1"/>
  <c r="K111" i="1"/>
  <c r="L111" i="1"/>
  <c r="M111" i="1" s="1"/>
  <c r="K38" i="1"/>
  <c r="L38" i="1"/>
  <c r="M38" i="1" s="1"/>
  <c r="K137" i="1"/>
  <c r="L137" i="1"/>
  <c r="M137" i="1" s="1"/>
  <c r="K25" i="1"/>
  <c r="L25" i="1"/>
  <c r="M25" i="1" s="1"/>
  <c r="K101" i="1"/>
  <c r="L101" i="1"/>
  <c r="M101" i="1" s="1"/>
  <c r="K194" i="1"/>
  <c r="L194" i="1"/>
  <c r="M194" i="1" s="1"/>
  <c r="K63" i="1"/>
  <c r="L63" i="1"/>
  <c r="M63" i="1" s="1"/>
  <c r="K43" i="1"/>
  <c r="L43" i="1"/>
  <c r="M43" i="1" s="1"/>
  <c r="K131" i="1"/>
  <c r="L131" i="1"/>
  <c r="M131" i="1" s="1"/>
  <c r="K196" i="1"/>
  <c r="L196" i="1"/>
  <c r="M196" i="1" s="1"/>
  <c r="K179" i="1"/>
  <c r="L179" i="1"/>
  <c r="M179" i="1" s="1"/>
  <c r="K169" i="1"/>
  <c r="L169" i="1"/>
  <c r="M169" i="1" s="1"/>
  <c r="K117" i="1"/>
  <c r="L117" i="1"/>
  <c r="M117" i="1" s="1"/>
  <c r="K28" i="1"/>
  <c r="L28" i="1"/>
  <c r="M28" i="1" s="1"/>
  <c r="K190" i="1"/>
  <c r="L190" i="1"/>
  <c r="M190" i="1" s="1"/>
  <c r="K57" i="1"/>
  <c r="L57" i="1"/>
  <c r="M57" i="1" s="1"/>
  <c r="K198" i="1"/>
  <c r="L198" i="1"/>
  <c r="M198" i="1" s="1"/>
  <c r="K58" i="1"/>
  <c r="L58" i="1"/>
  <c r="M58" i="1" s="1"/>
  <c r="K134" i="1"/>
  <c r="L134" i="1"/>
  <c r="M134" i="1" s="1"/>
  <c r="K77" i="1"/>
  <c r="L77" i="1"/>
  <c r="M77" i="1" s="1"/>
  <c r="K93" i="1"/>
  <c r="L93" i="1"/>
  <c r="M93" i="1" s="1"/>
  <c r="K140" i="1"/>
  <c r="L140" i="1"/>
  <c r="M140" i="1" s="1"/>
  <c r="K146" i="1"/>
  <c r="L146" i="1"/>
  <c r="M146" i="1" s="1"/>
  <c r="K90" i="1"/>
  <c r="L90" i="1"/>
  <c r="M90" i="1" s="1"/>
  <c r="K52" i="1"/>
  <c r="L52" i="1"/>
  <c r="M52" i="1" s="1"/>
  <c r="K102" i="1"/>
  <c r="L102" i="1"/>
  <c r="M102" i="1" s="1"/>
  <c r="K103" i="1"/>
  <c r="L103" i="1"/>
  <c r="M103" i="1" s="1"/>
  <c r="K79" i="1"/>
  <c r="L79" i="1"/>
  <c r="M79" i="1" s="1"/>
  <c r="K76" i="1"/>
  <c r="L76" i="1"/>
  <c r="M76" i="1" s="1"/>
  <c r="K127" i="1"/>
  <c r="L127" i="1"/>
  <c r="M127" i="1" s="1"/>
  <c r="K89" i="1"/>
  <c r="L89" i="1"/>
  <c r="M89" i="1"/>
  <c r="K12" i="1"/>
  <c r="L12" i="1"/>
  <c r="M12" i="1" s="1"/>
  <c r="K20" i="1"/>
  <c r="L20" i="1"/>
  <c r="M20" i="1" s="1"/>
  <c r="K162" i="1"/>
  <c r="L162" i="1"/>
  <c r="M162" i="1" s="1"/>
  <c r="K71" i="1"/>
  <c r="L71" i="1"/>
  <c r="M71" i="1" s="1"/>
  <c r="K24" i="1"/>
  <c r="L24" i="1"/>
  <c r="M24" i="1" s="1"/>
  <c r="K98" i="1"/>
  <c r="L98" i="1"/>
  <c r="M98" i="1" s="1"/>
  <c r="K31" i="1"/>
  <c r="L31" i="1"/>
  <c r="M31" i="1" s="1"/>
  <c r="K94" i="1"/>
  <c r="L94" i="1"/>
  <c r="M94" i="1" s="1"/>
  <c r="K183" i="1"/>
  <c r="L183" i="1"/>
  <c r="M183" i="1" s="1"/>
  <c r="K33" i="1"/>
  <c r="L33" i="1"/>
  <c r="M33" i="1" s="1"/>
  <c r="K54" i="1"/>
  <c r="L54" i="1"/>
  <c r="M54" i="1" s="1"/>
  <c r="K199" i="1"/>
  <c r="L199" i="1"/>
  <c r="M199" i="1" s="1"/>
  <c r="K193" i="1"/>
  <c r="L193" i="1"/>
  <c r="M193" i="1" s="1"/>
  <c r="K21" i="1"/>
  <c r="L21" i="1"/>
  <c r="M21" i="1" s="1"/>
  <c r="K135" i="1"/>
  <c r="L135" i="1"/>
  <c r="M135" i="1" s="1"/>
  <c r="K17" i="1"/>
  <c r="L17" i="1"/>
  <c r="M17" i="1" s="1"/>
  <c r="K107" i="1"/>
  <c r="L107" i="1"/>
  <c r="M107" i="1" s="1"/>
  <c r="G185" i="1"/>
  <c r="G110" i="1"/>
  <c r="G186" i="1"/>
  <c r="G26" i="1"/>
  <c r="G92" i="1"/>
  <c r="G157" i="1"/>
  <c r="G166" i="1"/>
  <c r="G163" i="1"/>
  <c r="G75" i="1"/>
  <c r="G150" i="1"/>
  <c r="G69" i="1"/>
  <c r="G177" i="1"/>
  <c r="G124" i="1"/>
  <c r="G159" i="1"/>
  <c r="G81" i="1"/>
  <c r="G70" i="1"/>
  <c r="G165" i="1"/>
  <c r="G151" i="1"/>
  <c r="G191" i="1"/>
  <c r="G158" i="1"/>
  <c r="G118" i="1"/>
  <c r="G182" i="1"/>
  <c r="G36" i="1"/>
  <c r="G139" i="1"/>
  <c r="G53" i="1"/>
  <c r="G73" i="1"/>
  <c r="G29" i="1"/>
  <c r="G115" i="1"/>
  <c r="G35" i="1"/>
  <c r="G113" i="1"/>
  <c r="G149" i="1"/>
  <c r="G88" i="1"/>
  <c r="G14" i="1"/>
  <c r="G99" i="1"/>
  <c r="G83" i="1"/>
  <c r="G46" i="1"/>
  <c r="G9" i="1"/>
  <c r="G152" i="1"/>
  <c r="G172" i="1"/>
  <c r="G174" i="1"/>
  <c r="G200" i="1"/>
  <c r="G86" i="1"/>
  <c r="G61" i="1"/>
  <c r="G62" i="1"/>
  <c r="G67" i="1"/>
  <c r="G42" i="1"/>
  <c r="G109" i="1"/>
  <c r="G173" i="1"/>
  <c r="G100" i="1"/>
  <c r="G120" i="1"/>
  <c r="G143" i="1"/>
  <c r="G160" i="1"/>
  <c r="G170" i="1"/>
  <c r="G171" i="1"/>
  <c r="G82" i="1"/>
  <c r="G66" i="1"/>
  <c r="G11" i="1"/>
  <c r="G65" i="1"/>
  <c r="G95" i="1"/>
  <c r="G27" i="1"/>
  <c r="G104" i="1"/>
  <c r="G16" i="1"/>
  <c r="G64" i="1"/>
  <c r="G74" i="1"/>
  <c r="G78" i="1"/>
  <c r="G6" i="1"/>
  <c r="G96" i="1"/>
  <c r="G126" i="1"/>
  <c r="G22" i="1"/>
  <c r="G153" i="1"/>
  <c r="G142" i="1"/>
  <c r="G112" i="1"/>
  <c r="G23" i="1"/>
  <c r="G56" i="1"/>
  <c r="G19" i="1"/>
  <c r="G189" i="1"/>
  <c r="G180" i="1"/>
  <c r="G178" i="1"/>
  <c r="G45" i="1"/>
  <c r="G7" i="1"/>
  <c r="G59" i="1"/>
  <c r="G80" i="1"/>
  <c r="G37" i="1"/>
  <c r="G155" i="1"/>
  <c r="G176" i="1"/>
  <c r="G51" i="1"/>
  <c r="G188" i="1"/>
  <c r="G154" i="1"/>
  <c r="G145" i="1"/>
  <c r="G129" i="1"/>
  <c r="G181" i="1"/>
  <c r="G84" i="1"/>
  <c r="G119" i="1"/>
  <c r="G167" i="1"/>
  <c r="G15" i="1"/>
  <c r="G55" i="1"/>
  <c r="G175" i="1"/>
  <c r="G18" i="1"/>
  <c r="G108" i="1"/>
  <c r="G30" i="1"/>
  <c r="G85" i="1"/>
  <c r="G197" i="1"/>
  <c r="G68" i="1"/>
  <c r="G34" i="1"/>
  <c r="G184" i="1"/>
  <c r="G138" i="1"/>
  <c r="G123" i="1"/>
  <c r="G97" i="1"/>
  <c r="G44" i="1"/>
  <c r="G114" i="1"/>
  <c r="G161" i="1"/>
  <c r="G40" i="1"/>
  <c r="G156" i="1"/>
  <c r="G133" i="1"/>
  <c r="G147" i="1"/>
  <c r="G148" i="1"/>
  <c r="G106" i="1"/>
  <c r="G141" i="1"/>
  <c r="G13" i="1"/>
  <c r="G116" i="1"/>
  <c r="G111" i="1"/>
  <c r="G38" i="1"/>
  <c r="G137" i="1"/>
  <c r="G25" i="1"/>
  <c r="G101" i="1"/>
  <c r="G194" i="1"/>
  <c r="G63" i="1"/>
  <c r="G43" i="1"/>
  <c r="G131" i="1"/>
  <c r="G196" i="1"/>
  <c r="G179" i="1"/>
  <c r="G169" i="1"/>
  <c r="G117" i="1"/>
  <c r="G28" i="1"/>
  <c r="G190" i="1"/>
  <c r="G57" i="1"/>
  <c r="G198" i="1"/>
  <c r="G58" i="1"/>
  <c r="G134" i="1"/>
  <c r="G77" i="1"/>
  <c r="G93" i="1"/>
  <c r="G140" i="1"/>
  <c r="G146" i="1"/>
  <c r="G90" i="1"/>
  <c r="G52" i="1"/>
  <c r="G102" i="1"/>
  <c r="G103" i="1"/>
  <c r="G79" i="1"/>
  <c r="G76" i="1"/>
  <c r="G127" i="1"/>
  <c r="G89" i="1"/>
  <c r="G12" i="1"/>
  <c r="G20" i="1"/>
  <c r="G162" i="1"/>
  <c r="G71" i="1"/>
  <c r="G24" i="1"/>
  <c r="G98" i="1"/>
  <c r="G31" i="1"/>
  <c r="G94" i="1"/>
  <c r="G183" i="1"/>
  <c r="G33" i="1"/>
  <c r="G54" i="1"/>
  <c r="G199" i="1"/>
  <c r="G193" i="1"/>
  <c r="G21" i="1"/>
  <c r="G135" i="1"/>
  <c r="G17" i="1"/>
  <c r="G107" i="1"/>
  <c r="G125" i="1"/>
  <c r="G47" i="1"/>
  <c r="G105" i="1"/>
  <c r="G91" i="1"/>
  <c r="G41" i="1"/>
  <c r="G60" i="1"/>
  <c r="G144" i="1"/>
  <c r="G122" i="1"/>
  <c r="G8" i="1"/>
  <c r="G195" i="1"/>
  <c r="G10" i="1"/>
  <c r="G121" i="1"/>
  <c r="G128" i="1"/>
  <c r="G130" i="1"/>
  <c r="G48" i="1"/>
  <c r="G132" i="1"/>
  <c r="G187" i="1"/>
  <c r="G32" i="1"/>
  <c r="G168" i="1"/>
  <c r="G192" i="1"/>
  <c r="G49" i="1"/>
  <c r="G50" i="1"/>
  <c r="G164" i="1"/>
  <c r="G87" i="1"/>
  <c r="G72" i="1"/>
  <c r="G39" i="1"/>
  <c r="K136" i="1"/>
  <c r="G136" i="1"/>
  <c r="L136" i="1"/>
  <c r="M136" i="1" s="1"/>
  <c r="L125" i="1"/>
  <c r="J2" i="1"/>
  <c r="B12" i="6" l="1"/>
</calcChain>
</file>

<file path=xl/sharedStrings.xml><?xml version="1.0" encoding="utf-8"?>
<sst xmlns="http://schemas.openxmlformats.org/spreadsheetml/2006/main" count="1211" uniqueCount="648">
  <si>
    <t>Anrede</t>
  </si>
  <si>
    <t>Nachname</t>
  </si>
  <si>
    <t>Vorname</t>
  </si>
  <si>
    <t>Strasse</t>
  </si>
  <si>
    <t>PLZ</t>
  </si>
  <si>
    <t>Ort</t>
  </si>
  <si>
    <t>Geburtstag</t>
  </si>
  <si>
    <t>Herr</t>
  </si>
  <si>
    <t>Zürich</t>
  </si>
  <si>
    <t>Bütler</t>
  </si>
  <si>
    <t>Albert</t>
  </si>
  <si>
    <t>Rathausstrasse 23</t>
  </si>
  <si>
    <t>Luzern</t>
  </si>
  <si>
    <t>Gloor</t>
  </si>
  <si>
    <t>Alex</t>
  </si>
  <si>
    <t>Sagenmatte 4</t>
  </si>
  <si>
    <t>Horw</t>
  </si>
  <si>
    <t>Frau</t>
  </si>
  <si>
    <t>Hess</t>
  </si>
  <si>
    <t>Alexandra</t>
  </si>
  <si>
    <t>Feld 3</t>
  </si>
  <si>
    <t>Kriens</t>
  </si>
  <si>
    <t>Meyer</t>
  </si>
  <si>
    <t>Alfons</t>
  </si>
  <si>
    <t>Zürcherstrasse 34</t>
  </si>
  <si>
    <t>Bassersdorf</t>
  </si>
  <si>
    <t>Effretikon</t>
  </si>
  <si>
    <t>Amstutz</t>
  </si>
  <si>
    <t>Alois</t>
  </si>
  <si>
    <t>Haldengasse 29</t>
  </si>
  <si>
    <t>Kaiseraugst</t>
  </si>
  <si>
    <t>Jäger</t>
  </si>
  <si>
    <t>Andrea</t>
  </si>
  <si>
    <t>Postplatz 4</t>
  </si>
  <si>
    <t>Wälti</t>
  </si>
  <si>
    <t>Wiesendangerstrasse</t>
  </si>
  <si>
    <t>Glattbrugg</t>
  </si>
  <si>
    <t>Hemishofen</t>
  </si>
  <si>
    <t>Rümlang</t>
  </si>
  <si>
    <t>Müller</t>
  </si>
  <si>
    <t>Lenherr</t>
  </si>
  <si>
    <t>Anna</t>
  </si>
  <si>
    <t>Turnenhof</t>
  </si>
  <si>
    <t>Emmenbrücke</t>
  </si>
  <si>
    <t>Bolliger</t>
  </si>
  <si>
    <t>Kloten</t>
  </si>
  <si>
    <t>Rast</t>
  </si>
  <si>
    <t>Balmstrasse 4</t>
  </si>
  <si>
    <t>Blättler</t>
  </si>
  <si>
    <t>Annemarie</t>
  </si>
  <si>
    <t>Sempacherstrasse 7</t>
  </si>
  <si>
    <t>Zug</t>
  </si>
  <si>
    <t>Engel</t>
  </si>
  <si>
    <t>Anne-Marie</t>
  </si>
  <si>
    <t>Pilatusstrasse 9</t>
  </si>
  <si>
    <t>Lambert</t>
  </si>
  <si>
    <t>Anton</t>
  </si>
  <si>
    <t>Bernstrasse 15</t>
  </si>
  <si>
    <t>Bern</t>
  </si>
  <si>
    <t>Mayer</t>
  </si>
  <si>
    <t>von Holzen</t>
  </si>
  <si>
    <t>Kraftstrasse 44</t>
  </si>
  <si>
    <t>Wallisellen</t>
  </si>
  <si>
    <t>Caduff</t>
  </si>
  <si>
    <t>Lindenstrasse 3</t>
  </si>
  <si>
    <t>Vogel</t>
  </si>
  <si>
    <t>Antonio</t>
  </si>
  <si>
    <t>Neuwegstrasse 3</t>
  </si>
  <si>
    <t>Theiler</t>
  </si>
  <si>
    <t>Armin</t>
  </si>
  <si>
    <t>Werner-Kälin-Strasse 11</t>
  </si>
  <si>
    <t>Weger</t>
  </si>
  <si>
    <t>Arnold</t>
  </si>
  <si>
    <t>Zürichstrasse 57</t>
  </si>
  <si>
    <t>Triengen</t>
  </si>
  <si>
    <t>Wollerau</t>
  </si>
  <si>
    <t>Tannen</t>
  </si>
  <si>
    <t>Beat</t>
  </si>
  <si>
    <t>Freiestrasse 7</t>
  </si>
  <si>
    <t>Littau</t>
  </si>
  <si>
    <t>Sprörri</t>
  </si>
  <si>
    <t>Beda</t>
  </si>
  <si>
    <t>Zelglistrasse 198</t>
  </si>
  <si>
    <t>Trachsel</t>
  </si>
  <si>
    <t>Benjamin</t>
  </si>
  <si>
    <t>Felsenegg 1</t>
  </si>
  <si>
    <t>Rothwald</t>
  </si>
  <si>
    <t>Buchmann</t>
  </si>
  <si>
    <t>Hodel</t>
  </si>
  <si>
    <t>Berta</t>
  </si>
  <si>
    <t>Sonnenrain 10</t>
  </si>
  <si>
    <t>Meggen</t>
  </si>
  <si>
    <t>Stolz</t>
  </si>
  <si>
    <t>Björn</t>
  </si>
  <si>
    <t>Brodlaube 2</t>
  </si>
  <si>
    <t>Rheinfelden</t>
  </si>
  <si>
    <t>Bruno</t>
  </si>
  <si>
    <t>Dietlikon</t>
  </si>
  <si>
    <t>Singer</t>
  </si>
  <si>
    <t>Zinzikerweg 10</t>
  </si>
  <si>
    <t>Brunner</t>
  </si>
  <si>
    <t>Kaiserweg 8</t>
  </si>
  <si>
    <t>Bachmann</t>
  </si>
  <si>
    <t>Amrein</t>
  </si>
  <si>
    <t>Carl</t>
  </si>
  <si>
    <t>Oberfeld 2</t>
  </si>
  <si>
    <t>Stäfa</t>
  </si>
  <si>
    <t>Winterthur</t>
  </si>
  <si>
    <t>Küchler</t>
  </si>
  <si>
    <t>Christian</t>
  </si>
  <si>
    <t>Sandgruebestrasse 1</t>
  </si>
  <si>
    <t>Dagmersellen</t>
  </si>
  <si>
    <t>Freienbach</t>
  </si>
  <si>
    <t>Meier</t>
  </si>
  <si>
    <t>Christina</t>
  </si>
  <si>
    <t>Bergstrasse 33</t>
  </si>
  <si>
    <t>Allemann</t>
  </si>
  <si>
    <t>Christine</t>
  </si>
  <si>
    <t>Luzernerstrasse 94</t>
  </si>
  <si>
    <t>Christoph</t>
  </si>
  <si>
    <t>Bahnhofstrasse 7</t>
  </si>
  <si>
    <t>Claudia</t>
  </si>
  <si>
    <t>Rufer</t>
  </si>
  <si>
    <t>Stadthausstrasse 44</t>
  </si>
  <si>
    <t>Dahinden</t>
  </si>
  <si>
    <t>Bahnhofstrasse 12</t>
  </si>
  <si>
    <t>Frey</t>
  </si>
  <si>
    <t>Wil</t>
  </si>
  <si>
    <t>Lauber</t>
  </si>
  <si>
    <t>Corina</t>
  </si>
  <si>
    <t>Hohlweg 13</t>
  </si>
  <si>
    <t>Zeiningen</t>
  </si>
  <si>
    <t>Nürensdorf</t>
  </si>
  <si>
    <t>Horgen</t>
  </si>
  <si>
    <t>Vonwil</t>
  </si>
  <si>
    <t>Daniela</t>
  </si>
  <si>
    <t>Feldheim</t>
  </si>
  <si>
    <t>Tagelswangen</t>
  </si>
  <si>
    <t>Neftenbach</t>
  </si>
  <si>
    <t>Winterberg (ZH)</t>
  </si>
  <si>
    <t>Glattfelden</t>
  </si>
  <si>
    <t>Schwerzenbach</t>
  </si>
  <si>
    <t>Doris</t>
  </si>
  <si>
    <t>Unterfeld 13</t>
  </si>
  <si>
    <t>Stegmüller</t>
  </si>
  <si>
    <t>Im Winkel 3</t>
  </si>
  <si>
    <t>Möhlin</t>
  </si>
  <si>
    <t>Furrer</t>
  </si>
  <si>
    <t>Ineichen</t>
  </si>
  <si>
    <t>Edi</t>
  </si>
  <si>
    <t>Grassweg 50</t>
  </si>
  <si>
    <t>Roos</t>
  </si>
  <si>
    <t>Elena</t>
  </si>
  <si>
    <t>Weidtobelweg 8</t>
  </si>
  <si>
    <t>Ulmann</t>
  </si>
  <si>
    <t>Elisabeth</t>
  </si>
  <si>
    <t>Schönheim</t>
  </si>
  <si>
    <t>Sursee</t>
  </si>
  <si>
    <t>Lohn (SH)</t>
  </si>
  <si>
    <t>Erich</t>
  </si>
  <si>
    <t>Wey</t>
  </si>
  <si>
    <t>Baumschulweg 3</t>
  </si>
  <si>
    <t>Affentranger</t>
  </si>
  <si>
    <t>Ernst</t>
  </si>
  <si>
    <t>Aamättli 1</t>
  </si>
  <si>
    <t>Alpnach Dorf</t>
  </si>
  <si>
    <t>Zimmermann</t>
  </si>
  <si>
    <t>Immensee</t>
  </si>
  <si>
    <t>Esther</t>
  </si>
  <si>
    <t>Bülach</t>
  </si>
  <si>
    <t>Oberembrach</t>
  </si>
  <si>
    <t>Schaffhausen</t>
  </si>
  <si>
    <t>Huber</t>
  </si>
  <si>
    <t>Pestalozzistrasse 13</t>
  </si>
  <si>
    <t>Seewen</t>
  </si>
  <si>
    <t>Eva</t>
  </si>
  <si>
    <t>Schwegler</t>
  </si>
  <si>
    <t>Schwändi</t>
  </si>
  <si>
    <t>Eva-Maria</t>
  </si>
  <si>
    <t>Sihlbruggstrasse 10</t>
  </si>
  <si>
    <t>Stans</t>
  </si>
  <si>
    <t>Altdorf</t>
  </si>
  <si>
    <t>Pfäffikon</t>
  </si>
  <si>
    <t>Franz</t>
  </si>
  <si>
    <t>Hauptstrasse 363</t>
  </si>
  <si>
    <t>Moos</t>
  </si>
  <si>
    <t>Haldenweg 23</t>
  </si>
  <si>
    <t>Schüpfer</t>
  </si>
  <si>
    <t>Rigirain 6</t>
  </si>
  <si>
    <t>Neerach</t>
  </si>
  <si>
    <t>Oetterli</t>
  </si>
  <si>
    <t>Franziska</t>
  </si>
  <si>
    <t>Staffelstrasse 12</t>
  </si>
  <si>
    <t>Möller</t>
  </si>
  <si>
    <t>Sihlbruggstrasse 15a</t>
  </si>
  <si>
    <t>Cham</t>
  </si>
  <si>
    <t>Uitikon Waldegg</t>
  </si>
  <si>
    <t>Fredy</t>
  </si>
  <si>
    <t>Isenschmid</t>
  </si>
  <si>
    <t>Hofmattweg 28</t>
  </si>
  <si>
    <t>Neuenschwander</t>
  </si>
  <si>
    <t>Fritz</t>
  </si>
  <si>
    <t>Spielplatzring 2</t>
  </si>
  <si>
    <t>Reussbühl</t>
  </si>
  <si>
    <t>Schneebeli</t>
  </si>
  <si>
    <t>Gabriela</t>
  </si>
  <si>
    <t>Seemattstrasse 4</t>
  </si>
  <si>
    <t>Tägerwilen</t>
  </si>
  <si>
    <t>Werner</t>
  </si>
  <si>
    <t>Osswald</t>
  </si>
  <si>
    <t>Fischingen</t>
  </si>
  <si>
    <t>Georg</t>
  </si>
  <si>
    <t>Hergiswilerstrasse 5</t>
  </si>
  <si>
    <t>Ledermann</t>
  </si>
  <si>
    <t>Gerda</t>
  </si>
  <si>
    <t>Schufelistrasse 6a</t>
  </si>
  <si>
    <t>Ebikon</t>
  </si>
  <si>
    <t>Gerhard</t>
  </si>
  <si>
    <t>Paul</t>
  </si>
  <si>
    <t>Industriestrasse 11</t>
  </si>
  <si>
    <t>Ackermann</t>
  </si>
  <si>
    <t>Aargauerstrasse 5</t>
  </si>
  <si>
    <t>Lustenberger</t>
  </si>
  <si>
    <t>Hannah</t>
  </si>
  <si>
    <t>Schulstrasse 16</t>
  </si>
  <si>
    <t>Oehen</t>
  </si>
  <si>
    <t>Hanni</t>
  </si>
  <si>
    <t>Haldenweg 2</t>
  </si>
  <si>
    <t>Hans</t>
  </si>
  <si>
    <t>Peter</t>
  </si>
  <si>
    <t>Landstrasse 50</t>
  </si>
  <si>
    <t>Kempten</t>
  </si>
  <si>
    <t>Villiger</t>
  </si>
  <si>
    <t>Linenweg 3</t>
  </si>
  <si>
    <t>Meister</t>
  </si>
  <si>
    <t>Hauptstrasse 99</t>
  </si>
  <si>
    <t>Bircher</t>
  </si>
  <si>
    <t>Heidi</t>
  </si>
  <si>
    <t>Ahornstrasse 12</t>
  </si>
  <si>
    <t>Fischer</t>
  </si>
  <si>
    <t>Zumikon</t>
  </si>
  <si>
    <t>Kiener</t>
  </si>
  <si>
    <t xml:space="preserve">Heinz </t>
  </si>
  <si>
    <t>Sonnenhalde 16</t>
  </si>
  <si>
    <t>von Schumacher</t>
  </si>
  <si>
    <t>Helene</t>
  </si>
  <si>
    <t>Zugerstrasse 13</t>
  </si>
  <si>
    <t>Sempach-Station</t>
  </si>
  <si>
    <t>Aadorf</t>
  </si>
  <si>
    <t>Herbert</t>
  </si>
  <si>
    <t>Lamprecht</t>
  </si>
  <si>
    <t>Schwarzenbergstrasse 34</t>
  </si>
  <si>
    <t>Landolt</t>
  </si>
  <si>
    <t>Hermann</t>
  </si>
  <si>
    <t>Rheinfelderstrasse 156</t>
  </si>
  <si>
    <t>Roth</t>
  </si>
  <si>
    <t>Hilda</t>
  </si>
  <si>
    <t>Rigiweg</t>
  </si>
  <si>
    <t>Dielsdorf</t>
  </si>
  <si>
    <t>Décorvet</t>
  </si>
  <si>
    <t>Irma</t>
  </si>
  <si>
    <t>Bahnhofstrasse 13</t>
  </si>
  <si>
    <t>Lampart</t>
  </si>
  <si>
    <t>Isidor</t>
  </si>
  <si>
    <t>Schachenstrasse 2</t>
  </si>
  <si>
    <t>Misteli</t>
  </si>
  <si>
    <t>Ivo</t>
  </si>
  <si>
    <t>Haldenstrasse 23</t>
  </si>
  <si>
    <t>Lussy</t>
  </si>
  <si>
    <t>Jakob</t>
  </si>
  <si>
    <t>Hofweid 13</t>
  </si>
  <si>
    <t>Schweizer</t>
  </si>
  <si>
    <t>Panoramaweg 1</t>
  </si>
  <si>
    <t>Magden</t>
  </si>
  <si>
    <t>Jan</t>
  </si>
  <si>
    <t>Mühlegasse 33</t>
  </si>
  <si>
    <t>Nussbaumer</t>
  </si>
  <si>
    <t>Arth</t>
  </si>
  <si>
    <t>Krieger</t>
  </si>
  <si>
    <t>Jochen</t>
  </si>
  <si>
    <t>Baumallee 100</t>
  </si>
  <si>
    <t>Rieden (SG)</t>
  </si>
  <si>
    <t>Kessler</t>
  </si>
  <si>
    <t>Jörg</t>
  </si>
  <si>
    <t>Buzibachstrasse 11</t>
  </si>
  <si>
    <t>Marfurt</t>
  </si>
  <si>
    <t>Josef</t>
  </si>
  <si>
    <t>Baumweg 567</t>
  </si>
  <si>
    <t>Mehr</t>
  </si>
  <si>
    <t>Blumenhof 987</t>
  </si>
  <si>
    <t>Jutz</t>
  </si>
  <si>
    <t>Buchenrain 85</t>
  </si>
  <si>
    <t>Hofstetter</t>
  </si>
  <si>
    <t>Im Hof 3</t>
  </si>
  <si>
    <t>Rorbas</t>
  </si>
  <si>
    <t>Ramseier</t>
  </si>
  <si>
    <t>St. Gallenkappel</t>
  </si>
  <si>
    <t>Karin</t>
  </si>
  <si>
    <t>Hausmattweg 43</t>
  </si>
  <si>
    <t>Thürig</t>
  </si>
  <si>
    <t>Flossenmatt 19</t>
  </si>
  <si>
    <t>Luzernerstrasse 19</t>
  </si>
  <si>
    <t>Karl</t>
  </si>
  <si>
    <t>Römergasse 63</t>
  </si>
  <si>
    <t>Katharina</t>
  </si>
  <si>
    <t>Schüpbach</t>
  </si>
  <si>
    <t>Verenastrasse 2</t>
  </si>
  <si>
    <t>Kobel</t>
  </si>
  <si>
    <t>Katia</t>
  </si>
  <si>
    <t>Mühlerain 4</t>
  </si>
  <si>
    <t>Rotkreuz</t>
  </si>
  <si>
    <t>Lindemann</t>
  </si>
  <si>
    <t>Klaus</t>
  </si>
  <si>
    <t>Hochrütiring 4</t>
  </si>
  <si>
    <t>Koch</t>
  </si>
  <si>
    <t>Kuno</t>
  </si>
  <si>
    <t>Bahnhofstrasse 32</t>
  </si>
  <si>
    <t>Fessler</t>
  </si>
  <si>
    <t>Kurt</t>
  </si>
  <si>
    <t>Bahnhofstrasse 3</t>
  </si>
  <si>
    <t>Grosswangen</t>
  </si>
  <si>
    <t>Stierli</t>
  </si>
  <si>
    <t>Acherweg 4</t>
  </si>
  <si>
    <t>Heller</t>
  </si>
  <si>
    <t>Bleichistrasse 3</t>
  </si>
  <si>
    <t>Steinhausen</t>
  </si>
  <si>
    <t>Faltigberg</t>
  </si>
  <si>
    <t>Unternährer</t>
  </si>
  <si>
    <t>Lea</t>
  </si>
  <si>
    <t>Haisi 33</t>
  </si>
  <si>
    <t>Wahlich</t>
  </si>
  <si>
    <t>Leander</t>
  </si>
  <si>
    <t>Germanenstrasse 2</t>
  </si>
  <si>
    <t>Gächlingen</t>
  </si>
  <si>
    <t>Leon</t>
  </si>
  <si>
    <t>Frankenstrasse 14</t>
  </si>
  <si>
    <t>Hüntwangen</t>
  </si>
  <si>
    <t>Egg</t>
  </si>
  <si>
    <t>Linda</t>
  </si>
  <si>
    <t>Obermatt 388</t>
  </si>
  <si>
    <t>Hellikon</t>
  </si>
  <si>
    <t>Wermelinger</t>
  </si>
  <si>
    <t>Lis</t>
  </si>
  <si>
    <t>Lerchenbühlweg 3</t>
  </si>
  <si>
    <t>Scherer</t>
  </si>
  <si>
    <t>Lisbeth</t>
  </si>
  <si>
    <t>Feldgrün</t>
  </si>
  <si>
    <t>Gommiswald</t>
  </si>
  <si>
    <t>Regensdorf</t>
  </si>
  <si>
    <t>Felder</t>
  </si>
  <si>
    <t>Lucia</t>
  </si>
  <si>
    <t>Im Höfli 10</t>
  </si>
  <si>
    <t>Graber</t>
  </si>
  <si>
    <t>Luis</t>
  </si>
  <si>
    <t>Luzernerstrasse 2</t>
  </si>
  <si>
    <t>Lukas</t>
  </si>
  <si>
    <t>Rigistrasse 4</t>
  </si>
  <si>
    <t>Lehmann</t>
  </si>
  <si>
    <t>Buholzer</t>
  </si>
  <si>
    <t>Luzia</t>
  </si>
  <si>
    <t>Hauptstrasse 43</t>
  </si>
  <si>
    <t>Lydia</t>
  </si>
  <si>
    <t>Obermatthöhe 7</t>
  </si>
  <si>
    <t>Pfarrwaller</t>
  </si>
  <si>
    <t>Maja</t>
  </si>
  <si>
    <t>Galgerain 5</t>
  </si>
  <si>
    <t>Büron</t>
  </si>
  <si>
    <t>Berger</t>
  </si>
  <si>
    <t>Manfred</t>
  </si>
  <si>
    <t>Rychenbergstrasse 1</t>
  </si>
  <si>
    <t>Marti</t>
  </si>
  <si>
    <t>Manuela</t>
  </si>
  <si>
    <t>Frohhofstrasse 4</t>
  </si>
  <si>
    <t>Pfyl</t>
  </si>
  <si>
    <t>Marc</t>
  </si>
  <si>
    <t>Hombergweg 5</t>
  </si>
  <si>
    <t>Casanova</t>
  </si>
  <si>
    <t>Marcel</t>
  </si>
  <si>
    <t>Zentrum 4</t>
  </si>
  <si>
    <t>Rosenstrasse 34</t>
  </si>
  <si>
    <t>Ottiger</t>
  </si>
  <si>
    <t>Widenmatte</t>
  </si>
  <si>
    <t>Küssnacht a.R.</t>
  </si>
  <si>
    <t>Bussinger</t>
  </si>
  <si>
    <t>Bahnhofstrasse 11</t>
  </si>
  <si>
    <t>Schüpfheim</t>
  </si>
  <si>
    <t>Marco</t>
  </si>
  <si>
    <t>Niffeler</t>
  </si>
  <si>
    <t>Dreilindenstrasse 5</t>
  </si>
  <si>
    <t>Maria</t>
  </si>
  <si>
    <t>Widmer</t>
  </si>
  <si>
    <t>Wagmatt</t>
  </si>
  <si>
    <t xml:space="preserve">Mark </t>
  </si>
  <si>
    <t>Kreuzstrasse 70</t>
  </si>
  <si>
    <t>Olten</t>
  </si>
  <si>
    <t>Andermatt</t>
  </si>
  <si>
    <t>Markus</t>
  </si>
  <si>
    <t>Haagstrasse 45</t>
  </si>
  <si>
    <t>Schönenberger</t>
  </si>
  <si>
    <t>Schulhausweg 9</t>
  </si>
  <si>
    <t>Badmann</t>
  </si>
  <si>
    <t>Hochrütistrasse 28</t>
  </si>
  <si>
    <t>Ott</t>
  </si>
  <si>
    <t>Marla</t>
  </si>
  <si>
    <t>Kaiserstrasse 9</t>
  </si>
  <si>
    <t>Stocker</t>
  </si>
  <si>
    <t>Marlis</t>
  </si>
  <si>
    <t>Bahnhofstrasse 9</t>
  </si>
  <si>
    <t>Martha</t>
  </si>
  <si>
    <t>Egli</t>
  </si>
  <si>
    <t>Maiergasse 45</t>
  </si>
  <si>
    <t>Fällanden</t>
  </si>
  <si>
    <t>Buchberg</t>
  </si>
  <si>
    <t>Mauro</t>
  </si>
  <si>
    <t>Sonnhaldenweg 28</t>
  </si>
  <si>
    <t>Rüttimann</t>
  </si>
  <si>
    <t>Maya</t>
  </si>
  <si>
    <t>Seemattweg</t>
  </si>
  <si>
    <t>Dürr</t>
  </si>
  <si>
    <t>Meinrad</t>
  </si>
  <si>
    <t>Bergweg 34</t>
  </si>
  <si>
    <t>Monika</t>
  </si>
  <si>
    <t>Lerchenbühl</t>
  </si>
  <si>
    <t>Ramsen</t>
  </si>
  <si>
    <t>Hochstrasser</t>
  </si>
  <si>
    <t>Nicole</t>
  </si>
  <si>
    <t>Oberhofstrasse 9</t>
  </si>
  <si>
    <t>Volketswil</t>
  </si>
  <si>
    <t>Odette</t>
  </si>
  <si>
    <t>Spitalstrasse 4</t>
  </si>
  <si>
    <t>Sannwald</t>
  </si>
  <si>
    <t>Oliver</t>
  </si>
  <si>
    <t>Grabenstrasse 1</t>
  </si>
  <si>
    <t>Scheerle</t>
  </si>
  <si>
    <t>Fritschistrasse 3</t>
  </si>
  <si>
    <t>Dubach</t>
  </si>
  <si>
    <t>Othmar</t>
  </si>
  <si>
    <t>Bahnhofstrasse 22</t>
  </si>
  <si>
    <t>Kaufmann</t>
  </si>
  <si>
    <t>Hubelstrasse 4</t>
  </si>
  <si>
    <t>Wildisen</t>
  </si>
  <si>
    <t>Otto</t>
  </si>
  <si>
    <t>Rigibühl 55</t>
  </si>
  <si>
    <t>Hauptstrasse 2</t>
  </si>
  <si>
    <t>Sternenberg</t>
  </si>
  <si>
    <t>Joller</t>
  </si>
  <si>
    <t>Paula</t>
  </si>
  <si>
    <t>Hofstrasse 13</t>
  </si>
  <si>
    <t>Huwiler</t>
  </si>
  <si>
    <t>Bernstrasse 223</t>
  </si>
  <si>
    <t>Tanner</t>
  </si>
  <si>
    <t>Hauptstrasse 15</t>
  </si>
  <si>
    <t>Brunnen</t>
  </si>
  <si>
    <t>Frauenfeld</t>
  </si>
  <si>
    <t>Hinwil</t>
  </si>
  <si>
    <t>Hombrechtikon</t>
  </si>
  <si>
    <t>Lang</t>
  </si>
  <si>
    <t>Roggernweg 3</t>
  </si>
  <si>
    <t>Bitzer</t>
  </si>
  <si>
    <t>Ahornstrasse 2</t>
  </si>
  <si>
    <t>Käslin</t>
  </si>
  <si>
    <t>Petra</t>
  </si>
  <si>
    <t>Wetli</t>
  </si>
  <si>
    <t>Bergstrasse 10</t>
  </si>
  <si>
    <t>Mannenbach</t>
  </si>
  <si>
    <t>Maier</t>
  </si>
  <si>
    <t>Philipp</t>
  </si>
  <si>
    <t>Museumstrasse 267</t>
  </si>
  <si>
    <t>Lötscher</t>
  </si>
  <si>
    <t>Pius</t>
  </si>
  <si>
    <t>Schulhausstrasse 7</t>
  </si>
  <si>
    <t>Stefan</t>
  </si>
  <si>
    <t>Regina</t>
  </si>
  <si>
    <t>Gabriel</t>
  </si>
  <si>
    <t>Baselstrasse 22</t>
  </si>
  <si>
    <t>Regula</t>
  </si>
  <si>
    <t>Sagenmattstrasse 7</t>
  </si>
  <si>
    <t>Beromünster</t>
  </si>
  <si>
    <t>Vesti</t>
  </si>
  <si>
    <t>Reto</t>
  </si>
  <si>
    <t>Schiefer Weg 3</t>
  </si>
  <si>
    <t>Chur</t>
  </si>
  <si>
    <t>Dübendorf</t>
  </si>
  <si>
    <t>Hofer</t>
  </si>
  <si>
    <t>Oberhofrain 22</t>
  </si>
  <si>
    <t>Spörri</t>
  </si>
  <si>
    <t>Richard</t>
  </si>
  <si>
    <t>Kreuzbühlweg 18</t>
  </si>
  <si>
    <t>Rita</t>
  </si>
  <si>
    <t>Südstrasse 5</t>
  </si>
  <si>
    <t>Roland</t>
  </si>
  <si>
    <t>Hauptstrasse 4</t>
  </si>
  <si>
    <t>Stöckli</t>
  </si>
  <si>
    <t>Rosa</t>
  </si>
  <si>
    <t>Weinmatte 5</t>
  </si>
  <si>
    <t>Gerig</t>
  </si>
  <si>
    <t>Rudolf</t>
  </si>
  <si>
    <t>Buchberg 4</t>
  </si>
  <si>
    <t>Wyss</t>
  </si>
  <si>
    <t>Weidliweg 10</t>
  </si>
  <si>
    <t>Ruth</t>
  </si>
  <si>
    <t>Stadelmann</t>
  </si>
  <si>
    <t>Widenmatte 32</t>
  </si>
  <si>
    <t>Beringen</t>
  </si>
  <si>
    <t>Uhwiesen</t>
  </si>
  <si>
    <t>Jakin</t>
  </si>
  <si>
    <t>Sepp</t>
  </si>
  <si>
    <t>Bösch 35</t>
  </si>
  <si>
    <t>Menzingen</t>
  </si>
  <si>
    <t>Silvia</t>
  </si>
  <si>
    <t>Gertenberg 34</t>
  </si>
  <si>
    <t>Jakobi</t>
  </si>
  <si>
    <t>Marktgasse 58</t>
  </si>
  <si>
    <t>Kunz</t>
  </si>
  <si>
    <t>Sophie</t>
  </si>
  <si>
    <t>Gallusstrasse 45</t>
  </si>
  <si>
    <t>Emmenegger</t>
  </si>
  <si>
    <t>Bahnhofstrasse 25</t>
  </si>
  <si>
    <t>Zollikofen</t>
  </si>
  <si>
    <t>Gebauer</t>
  </si>
  <si>
    <t>Rausstrasse 9</t>
  </si>
  <si>
    <t>Zuzgen</t>
  </si>
  <si>
    <t>Stefanie</t>
  </si>
  <si>
    <t>Spitalstrasse 15</t>
  </si>
  <si>
    <t>Beckenried</t>
  </si>
  <si>
    <t>Zopfi</t>
  </si>
  <si>
    <t>Susanne</t>
  </si>
  <si>
    <t>Am Berg</t>
  </si>
  <si>
    <t>Balsthal</t>
  </si>
  <si>
    <t>Stamm</t>
  </si>
  <si>
    <t>Müsgasse 9</t>
  </si>
  <si>
    <t>Suzanne</t>
  </si>
  <si>
    <t>Verenastrasse 28</t>
  </si>
  <si>
    <t>Born</t>
  </si>
  <si>
    <t>Sven</t>
  </si>
  <si>
    <t>Paradiesweg 10</t>
  </si>
  <si>
    <t>Uznach</t>
  </si>
  <si>
    <t>Wanner</t>
  </si>
  <si>
    <t>Sylvia</t>
  </si>
  <si>
    <t>Wilgasse 8a</t>
  </si>
  <si>
    <t>Adler</t>
  </si>
  <si>
    <t>Tamara</t>
  </si>
  <si>
    <t>Neugasse 21</t>
  </si>
  <si>
    <t>Theres</t>
  </si>
  <si>
    <t>Kalkbreitestrasse 78</t>
  </si>
  <si>
    <t>Amberg</t>
  </si>
  <si>
    <t>Lerchenbühlstrasse 51</t>
  </si>
  <si>
    <t>Baer</t>
  </si>
  <si>
    <t>Theresia</t>
  </si>
  <si>
    <t>Einschlagweg 9</t>
  </si>
  <si>
    <t>Mesot</t>
  </si>
  <si>
    <t>Thomas</t>
  </si>
  <si>
    <t>Speichergasse 27</t>
  </si>
  <si>
    <t>Scheibler</t>
  </si>
  <si>
    <t>Sonneggstrasse 7</t>
  </si>
  <si>
    <t>Schnyder</t>
  </si>
  <si>
    <t>Windenboden 28</t>
  </si>
  <si>
    <t>Zwyssig</t>
  </si>
  <si>
    <t>Kirschgartenstrasse 12</t>
  </si>
  <si>
    <t>Gutenswil</t>
  </si>
  <si>
    <t>Freiburghaus</t>
  </si>
  <si>
    <t>Sumpfgraben 3</t>
  </si>
  <si>
    <t>Solothurn</t>
  </si>
  <si>
    <t>Wicki</t>
  </si>
  <si>
    <t>Weidtobelstrasse 31</t>
  </si>
  <si>
    <t>Leisibach</t>
  </si>
  <si>
    <t>Trudi</t>
  </si>
  <si>
    <t>Dammstrasse 33a</t>
  </si>
  <si>
    <t>Wettstein</t>
  </si>
  <si>
    <t>Ulla</t>
  </si>
  <si>
    <t>Tobelacker 1003</t>
  </si>
  <si>
    <t>Bucheli</t>
  </si>
  <si>
    <t>Urs</t>
  </si>
  <si>
    <t>Am Viehmarkt 1</t>
  </si>
  <si>
    <t>Wolhusen</t>
  </si>
  <si>
    <t>Schär</t>
  </si>
  <si>
    <t>Ursula</t>
  </si>
  <si>
    <t>Treppenweg 5</t>
  </si>
  <si>
    <t>Seiniger</t>
  </si>
  <si>
    <t>Hashofweg 14</t>
  </si>
  <si>
    <t>Wagner</t>
  </si>
  <si>
    <t>Heugässli 9</t>
  </si>
  <si>
    <t>Bahnhofstrasse 39</t>
  </si>
  <si>
    <t>Wauwil</t>
  </si>
  <si>
    <t>Bärtschi</t>
  </si>
  <si>
    <t>Rosengartenweg 3</t>
  </si>
  <si>
    <t>Ellikon a. Rhein</t>
  </si>
  <si>
    <t>Gmür</t>
  </si>
  <si>
    <t>Viktor</t>
  </si>
  <si>
    <t>Salzgasse 5</t>
  </si>
  <si>
    <t>Mäder</t>
  </si>
  <si>
    <t>Vreni</t>
  </si>
  <si>
    <t>Schulstrasse 3</t>
  </si>
  <si>
    <t>Elsener</t>
  </si>
  <si>
    <t>Walter</t>
  </si>
  <si>
    <t>Rauracherweg 20</t>
  </si>
  <si>
    <t>Scherrer</t>
  </si>
  <si>
    <t>Baslerstrasse 47</t>
  </si>
  <si>
    <t>Kantonsstrasse 85</t>
  </si>
  <si>
    <t>Hügi</t>
  </si>
  <si>
    <t>Waldegg 12</t>
  </si>
  <si>
    <t>Hitzkirch</t>
  </si>
  <si>
    <t>Buchenstrasse 3</t>
  </si>
  <si>
    <t>Unterägeri</t>
  </si>
  <si>
    <t>Brogli</t>
  </si>
  <si>
    <t>Gugolz</t>
  </si>
  <si>
    <t>Losinger</t>
  </si>
  <si>
    <t>Einschlagweg 31</t>
  </si>
  <si>
    <t>Basler</t>
  </si>
  <si>
    <t>Neuwegmatte 5</t>
  </si>
  <si>
    <t>Räber</t>
  </si>
  <si>
    <t>Seeburgweg 21</t>
  </si>
  <si>
    <t>Studer</t>
  </si>
  <si>
    <t>Bahnhofstrasse 20</t>
  </si>
  <si>
    <t>Naef</t>
  </si>
  <si>
    <t>Willi</t>
  </si>
  <si>
    <t>Wybergliweg 62</t>
  </si>
  <si>
    <t>Eschenweise 34</t>
  </si>
  <si>
    <t>Wallimann</t>
  </si>
  <si>
    <t>Yves</t>
  </si>
  <si>
    <t>Zugerstrasse 6</t>
  </si>
  <si>
    <t>Anzahl Reisen</t>
  </si>
  <si>
    <t>Kanton</t>
  </si>
  <si>
    <t>BE</t>
  </si>
  <si>
    <t>AG</t>
  </si>
  <si>
    <t>SO</t>
  </si>
  <si>
    <t>LU</t>
  </si>
  <si>
    <t>OW</t>
  </si>
  <si>
    <t>ZG</t>
  </si>
  <si>
    <t>NW</t>
  </si>
  <si>
    <t>SZ</t>
  </si>
  <si>
    <t>UR</t>
  </si>
  <si>
    <t>GR</t>
  </si>
  <si>
    <t>ZH</t>
  </si>
  <si>
    <t>SH</t>
  </si>
  <si>
    <t>TG</t>
  </si>
  <si>
    <t>SG</t>
  </si>
  <si>
    <t>Aufteilung nach Altersgruppen</t>
  </si>
  <si>
    <t>Umsatz</t>
  </si>
  <si>
    <t>Total</t>
  </si>
  <si>
    <t>Durchschnitt</t>
  </si>
  <si>
    <t>Jahrgang</t>
  </si>
  <si>
    <t>Prognose</t>
  </si>
  <si>
    <t>2015 volljährig?</t>
  </si>
  <si>
    <t>Statistik</t>
  </si>
  <si>
    <t>durchschn. Umsatz</t>
  </si>
  <si>
    <t>Anzahl volljährig</t>
  </si>
  <si>
    <t>Totalumsatz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</si>
</sst>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4" formatCode="_ * ###0_ ;_ * \-###0_ ;_ * &quot;-&quot;??_ ;_ @_ "/>
    <numFmt numFmtId="165" formatCode="_ * #,##0_ ;_ * \-#,##0_ ;_ * &quot;-&quot;??_ ;_ @_ "/>
    <numFmt numFmtId="166" formatCode="0&quot;-Jährige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F4DCDC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hair">
        <color theme="0"/>
      </left>
      <right style="hair">
        <color theme="0"/>
      </right>
      <top style="hair">
        <color theme="0" tint="-0.24994659260841701"/>
      </top>
      <bottom/>
      <diagonal/>
    </border>
    <border>
      <left style="hair">
        <color theme="0" tint="-0.24994659260841701"/>
      </left>
      <right/>
      <top style="hair">
        <color theme="0" tint="-0.24994659260841701"/>
      </top>
      <bottom/>
      <diagonal/>
    </border>
    <border>
      <left/>
      <right/>
      <top style="hair">
        <color theme="0" tint="-0.24994659260841701"/>
      </top>
      <bottom/>
      <diagonal/>
    </border>
    <border>
      <left style="hair">
        <color theme="0" tint="-0.24994659260841701"/>
      </left>
      <right/>
      <top/>
      <bottom/>
      <diagonal/>
    </border>
    <border>
      <left style="hair">
        <color theme="0" tint="-0.24994659260841701"/>
      </left>
      <right/>
      <top/>
      <bottom style="hair">
        <color theme="0" tint="-0.24994659260841701"/>
      </bottom>
      <diagonal/>
    </border>
    <border>
      <left/>
      <right/>
      <top/>
      <bottom style="hair">
        <color theme="0" tint="-0.24994659260841701"/>
      </bottom>
      <diagonal/>
    </border>
    <border>
      <left style="hair">
        <color theme="0"/>
      </left>
      <right style="hair">
        <color theme="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1" fillId="0" borderId="2" xfId="1" applyFont="1" applyBorder="1" applyAlignment="1"/>
    <xf numFmtId="0" fontId="1" fillId="0" borderId="3" xfId="1" applyFont="1" applyBorder="1" applyAlignment="1"/>
    <xf numFmtId="14" fontId="1" fillId="0" borderId="3" xfId="0" applyNumberFormat="1" applyFont="1" applyBorder="1" applyAlignment="1"/>
    <xf numFmtId="0" fontId="1" fillId="0" borderId="3" xfId="1" applyFont="1" applyFill="1" applyBorder="1" applyAlignment="1"/>
    <xf numFmtId="0" fontId="1" fillId="0" borderId="4" xfId="1" applyFont="1" applyBorder="1" applyAlignment="1"/>
    <xf numFmtId="0" fontId="1" fillId="0" borderId="0" xfId="1" applyFont="1" applyBorder="1" applyAlignment="1"/>
    <xf numFmtId="14" fontId="1" fillId="0" borderId="0" xfId="0" applyNumberFormat="1" applyFont="1" applyBorder="1" applyAlignment="1"/>
    <xf numFmtId="0" fontId="1" fillId="0" borderId="4" xfId="1" applyFont="1" applyFill="1" applyBorder="1" applyAlignment="1"/>
    <xf numFmtId="0" fontId="1" fillId="0" borderId="0" xfId="1" applyFont="1" applyBorder="1" applyAlignment="1">
      <alignment vertical="center"/>
    </xf>
    <xf numFmtId="0" fontId="1" fillId="0" borderId="0" xfId="1" applyFont="1" applyFill="1" applyBorder="1" applyAlignment="1"/>
    <xf numFmtId="0" fontId="1" fillId="0" borderId="5" xfId="1" applyFont="1" applyBorder="1" applyAlignment="1"/>
    <xf numFmtId="0" fontId="1" fillId="0" borderId="6" xfId="1" applyFont="1" applyBorder="1" applyAlignment="1"/>
    <xf numFmtId="14" fontId="1" fillId="0" borderId="6" xfId="0" applyNumberFormat="1" applyFont="1" applyBorder="1" applyAlignment="1"/>
    <xf numFmtId="43" fontId="0" fillId="0" borderId="0" xfId="2" applyFont="1"/>
    <xf numFmtId="14" fontId="0" fillId="0" borderId="0" xfId="0" applyNumberFormat="1"/>
    <xf numFmtId="0" fontId="0" fillId="0" borderId="3" xfId="1" applyFont="1" applyBorder="1" applyAlignment="1"/>
    <xf numFmtId="0" fontId="0" fillId="0" borderId="0" xfId="1" applyFont="1" applyBorder="1" applyAlignment="1"/>
    <xf numFmtId="164" fontId="0" fillId="0" borderId="0" xfId="2" applyNumberFormat="1" applyFont="1"/>
    <xf numFmtId="43" fontId="0" fillId="0" borderId="11" xfId="0" applyNumberFormat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9" fontId="0" fillId="0" borderId="18" xfId="0" applyNumberFormat="1" applyBorder="1"/>
    <xf numFmtId="0" fontId="2" fillId="0" borderId="17" xfId="0" applyFont="1" applyBorder="1"/>
    <xf numFmtId="0" fontId="4" fillId="0" borderId="0" xfId="0" applyFont="1"/>
    <xf numFmtId="165" fontId="5" fillId="0" borderId="0" xfId="2" applyNumberFormat="1" applyFont="1"/>
    <xf numFmtId="165" fontId="5" fillId="3" borderId="0" xfId="2" applyNumberFormat="1" applyFont="1" applyFill="1"/>
    <xf numFmtId="165" fontId="4" fillId="0" borderId="0" xfId="2" applyNumberFormat="1" applyFont="1"/>
    <xf numFmtId="165" fontId="0" fillId="0" borderId="18" xfId="2" applyNumberFormat="1" applyFont="1" applyBorder="1"/>
    <xf numFmtId="165" fontId="4" fillId="0" borderId="0" xfId="0" applyNumberFormat="1" applyFont="1"/>
    <xf numFmtId="166" fontId="5" fillId="0" borderId="0" xfId="0" applyNumberFormat="1" applyFont="1"/>
    <xf numFmtId="166" fontId="5" fillId="3" borderId="0" xfId="0" applyNumberFormat="1" applyFont="1" applyFill="1"/>
    <xf numFmtId="0" fontId="0" fillId="4" borderId="0" xfId="0" applyFill="1"/>
    <xf numFmtId="0" fontId="3" fillId="2" borderId="1" xfId="1" applyFont="1" applyFill="1" applyBorder="1" applyAlignment="1">
      <alignment vertical="center" wrapText="1"/>
    </xf>
    <xf numFmtId="0" fontId="3" fillId="2" borderId="7" xfId="1" applyFont="1" applyFill="1" applyBorder="1" applyAlignment="1">
      <alignment vertical="center" wrapText="1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6" fillId="2" borderId="0" xfId="0" applyFont="1" applyFill="1" applyAlignment="1">
      <alignment horizontal="center" vertical="center"/>
    </xf>
  </cellXfs>
  <cellStyles count="3">
    <cellStyle name="Komma" xfId="2" builtinId="3"/>
    <cellStyle name="Standard" xfId="0" builtinId="0"/>
    <cellStyle name="Standard 2" xfId="1"/>
  </cellStyles>
  <dxfs count="1"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DC1212"/>
      <color rgb="FFE7482D"/>
      <color rgb="FFF4DC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Aufteilung nach Altersgruppen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Grafik!$B$2</c:f>
              <c:strCache>
                <c:ptCount val="1"/>
                <c:pt idx="0">
                  <c:v>Totalumsatz</c:v>
                </c:pt>
              </c:strCache>
            </c:strRef>
          </c:tx>
          <c:spPr>
            <a:solidFill>
              <a:srgbClr val="DC1212"/>
            </a:solidFill>
            <a:ln>
              <a:noFill/>
            </a:ln>
            <a:effectLst/>
          </c:spPr>
          <c:invertIfNegative val="0"/>
          <c:cat>
            <c:numRef>
              <c:f>Grafik!$A$4:$A$11</c:f>
              <c:numCache>
                <c:formatCode>0"-Jährige"</c:formatCode>
                <c:ptCount val="8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</c:numCache>
            </c:numRef>
          </c:cat>
          <c:val>
            <c:numRef>
              <c:f>Grafik!$B$4:$B$11</c:f>
              <c:numCache>
                <c:formatCode>_ * #\ ##0_ ;_ * \-#\ ##0_ ;_ * "-"??_ ;_ @_ </c:formatCode>
                <c:ptCount val="8"/>
                <c:pt idx="0">
                  <c:v>134407</c:v>
                </c:pt>
                <c:pt idx="1">
                  <c:v>117285</c:v>
                </c:pt>
                <c:pt idx="2">
                  <c:v>100316</c:v>
                </c:pt>
                <c:pt idx="3">
                  <c:v>133994</c:v>
                </c:pt>
                <c:pt idx="4">
                  <c:v>97582</c:v>
                </c:pt>
                <c:pt idx="5">
                  <c:v>116377</c:v>
                </c:pt>
                <c:pt idx="6">
                  <c:v>107348</c:v>
                </c:pt>
                <c:pt idx="7">
                  <c:v>79390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0479544"/>
        <c:axId val="420480328"/>
      </c:barChart>
      <c:catAx>
        <c:axId val="420479544"/>
        <c:scaling>
          <c:orientation val="minMax"/>
        </c:scaling>
        <c:delete val="0"/>
        <c:axPos val="b"/>
        <c:numFmt formatCode="0&quot;-Jährige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0480328"/>
        <c:crosses val="autoZero"/>
        <c:auto val="1"/>
        <c:lblAlgn val="ctr"/>
        <c:lblOffset val="100"/>
        <c:noMultiLvlLbl val="0"/>
      </c:catAx>
      <c:valAx>
        <c:axId val="420480328"/>
        <c:scaling>
          <c:orientation val="minMax"/>
          <c:max val="14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\ ##0_ ;_ * \-#\ ##0_ ;_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0479544"/>
        <c:crosses val="autoZero"/>
        <c:crossBetween val="between"/>
      </c:valAx>
      <c:spPr>
        <a:solidFill>
          <a:schemeClr val="bg1">
            <a:lumMod val="75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18288</xdr:rowOff>
    </xdr:from>
    <xdr:to>
      <xdr:col>4</xdr:col>
      <xdr:colOff>0</xdr:colOff>
      <xdr:row>3</xdr:row>
      <xdr:rowOff>165652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288"/>
          <a:ext cx="4058478" cy="743712"/>
        </a:xfrm>
        <a:prstGeom prst="rect">
          <a:avLst/>
        </a:prstGeom>
      </xdr:spPr>
    </xdr:pic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15240</xdr:colOff>
      <xdr:row>0</xdr:row>
      <xdr:rowOff>53340</xdr:rowOff>
    </xdr:from>
    <xdr:to>
      <xdr:col>12</xdr:col>
      <xdr:colOff>216975</xdr:colOff>
      <xdr:row>11</xdr:row>
      <xdr:rowOff>20019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375660" y="53340"/>
          <a:ext cx="6541575" cy="23898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418"/>
  <sheetViews>
    <sheetView tabSelected="1" zoomScale="115" zoomScaleNormal="115" workbookViewId="0">
      <selection activeCell="A5" sqref="A5"/>
    </sheetView>
  </sheetViews>
  <sheetFormatPr baseColWidth="10" defaultRowHeight="14.4" x14ac:dyDescent="0.3"/>
  <cols>
    <col min="1" max="1" width="7.5546875" bestFit="1" customWidth="1"/>
    <col min="2" max="2" width="16.6640625" bestFit="1" customWidth="1"/>
    <col min="3" max="3" width="11.5546875" bestFit="1" customWidth="1"/>
    <col min="4" max="4" width="25" bestFit="1" customWidth="1"/>
    <col min="5" max="5" width="5.5546875" bestFit="1" customWidth="1"/>
    <col min="6" max="6" width="16.109375" bestFit="1" customWidth="1"/>
    <col min="7" max="7" width="7.88671875" customWidth="1"/>
    <col min="8" max="8" width="10.88671875" bestFit="1" customWidth="1"/>
    <col min="9" max="9" width="8.44140625" customWidth="1"/>
    <col min="10" max="11" width="10.109375" customWidth="1"/>
    <col min="12" max="12" width="8.88671875" bestFit="1" customWidth="1"/>
    <col min="13" max="13" width="10.44140625" customWidth="1"/>
    <col min="16" max="16" width="39.88671875" customWidth="1"/>
  </cols>
  <sheetData>
    <row r="1" spans="1:17" ht="15" thickBot="1" x14ac:dyDescent="0.35">
      <c r="H1" s="38" t="s">
        <v>644</v>
      </c>
      <c r="I1" s="39"/>
      <c r="J1" s="40"/>
      <c r="L1" s="26" t="s">
        <v>642</v>
      </c>
      <c r="M1" s="25">
        <v>0.1</v>
      </c>
    </row>
    <row r="2" spans="1:17" ht="15" thickBot="1" x14ac:dyDescent="0.35">
      <c r="H2" s="21" t="s">
        <v>645</v>
      </c>
      <c r="I2" s="22"/>
      <c r="J2" s="19">
        <f>AVERAGE(J6:J200)</f>
        <v>2224.4512820512819</v>
      </c>
      <c r="L2" s="26" t="s">
        <v>639</v>
      </c>
      <c r="M2" s="31">
        <f>SUBTOTAL(9,J6:J200)</f>
        <v>64532</v>
      </c>
    </row>
    <row r="3" spans="1:17" ht="15" thickBot="1" x14ac:dyDescent="0.35">
      <c r="H3" s="23" t="s">
        <v>646</v>
      </c>
      <c r="I3" s="24"/>
      <c r="J3" s="20">
        <f>COUNTIF(H6:H200,"&lt;=31.12.1997")</f>
        <v>184</v>
      </c>
    </row>
    <row r="5" spans="1:17" ht="28.8" x14ac:dyDescent="0.3">
      <c r="A5" s="36" t="s">
        <v>0</v>
      </c>
      <c r="B5" s="36" t="s">
        <v>1</v>
      </c>
      <c r="C5" s="36" t="s">
        <v>2</v>
      </c>
      <c r="D5" s="36" t="s">
        <v>3</v>
      </c>
      <c r="E5" s="36" t="s">
        <v>4</v>
      </c>
      <c r="F5" s="36" t="s">
        <v>5</v>
      </c>
      <c r="G5" s="36" t="s">
        <v>622</v>
      </c>
      <c r="H5" s="36" t="s">
        <v>6</v>
      </c>
      <c r="I5" s="36" t="s">
        <v>621</v>
      </c>
      <c r="J5" s="37" t="s">
        <v>638</v>
      </c>
      <c r="K5" s="37" t="s">
        <v>642</v>
      </c>
      <c r="L5" s="37" t="s">
        <v>641</v>
      </c>
      <c r="M5" s="37" t="s">
        <v>643</v>
      </c>
    </row>
    <row r="6" spans="1:17" hidden="1" x14ac:dyDescent="0.3">
      <c r="A6" s="1" t="s">
        <v>17</v>
      </c>
      <c r="B6" s="2" t="s">
        <v>540</v>
      </c>
      <c r="C6" s="2" t="s">
        <v>541</v>
      </c>
      <c r="D6" s="2" t="s">
        <v>542</v>
      </c>
      <c r="E6" s="2">
        <v>6003</v>
      </c>
      <c r="F6" s="2" t="s">
        <v>12</v>
      </c>
      <c r="G6" s="16" t="str">
        <f>VLOOKUP(F6,Kantone!$A$2:$B$107,2,FALSE)</f>
        <v>LU</v>
      </c>
      <c r="H6" s="3">
        <v>33938</v>
      </c>
      <c r="I6" s="2">
        <v>2</v>
      </c>
      <c r="J6" s="14">
        <v>1030</v>
      </c>
      <c r="K6" s="14">
        <f>J6*(1+$M$1)</f>
        <v>1133</v>
      </c>
      <c r="L6" s="18">
        <f>YEAR(H6)</f>
        <v>1992</v>
      </c>
      <c r="M6" t="str">
        <f>IF(L6=1997,"ja","nein")</f>
        <v>nein</v>
      </c>
      <c r="Q6" s="15"/>
    </row>
    <row r="7" spans="1:17" hidden="1" x14ac:dyDescent="0.3">
      <c r="A7" s="5" t="s">
        <v>17</v>
      </c>
      <c r="B7" s="6" t="s">
        <v>116</v>
      </c>
      <c r="C7" s="6" t="s">
        <v>117</v>
      </c>
      <c r="D7" s="6" t="s">
        <v>118</v>
      </c>
      <c r="E7" s="6">
        <v>6010</v>
      </c>
      <c r="F7" s="6" t="s">
        <v>21</v>
      </c>
      <c r="G7" s="16" t="str">
        <f>VLOOKUP(F7,Kantone!$A$2:$B$107,2,FALSE)</f>
        <v>LU</v>
      </c>
      <c r="H7" s="7">
        <v>33993</v>
      </c>
      <c r="I7" s="2">
        <v>3</v>
      </c>
      <c r="J7" s="14">
        <v>4428</v>
      </c>
      <c r="K7" s="14">
        <f>J7*(1+$M$1)</f>
        <v>4870.8</v>
      </c>
      <c r="L7" s="18">
        <f>YEAR(H7)</f>
        <v>1993</v>
      </c>
      <c r="M7" t="str">
        <f>IF(L7=1997,"ja","nein")</f>
        <v>nein</v>
      </c>
    </row>
    <row r="8" spans="1:17" hidden="1" x14ac:dyDescent="0.3">
      <c r="A8" s="5" t="s">
        <v>17</v>
      </c>
      <c r="B8" s="6" t="s">
        <v>545</v>
      </c>
      <c r="C8" s="6" t="s">
        <v>543</v>
      </c>
      <c r="D8" s="6" t="s">
        <v>546</v>
      </c>
      <c r="E8" s="6">
        <v>6300</v>
      </c>
      <c r="F8" s="6" t="s">
        <v>51</v>
      </c>
      <c r="G8" s="16" t="str">
        <f>VLOOKUP(F8,Kantone!$A$2:$B$107,2,FALSE)</f>
        <v>ZG</v>
      </c>
      <c r="H8" s="7">
        <v>33000</v>
      </c>
      <c r="I8" s="2">
        <v>3</v>
      </c>
      <c r="J8" s="14">
        <v>5502</v>
      </c>
      <c r="K8" s="14"/>
      <c r="L8" s="18"/>
    </row>
    <row r="9" spans="1:17" hidden="1" x14ac:dyDescent="0.3">
      <c r="A9" s="5" t="s">
        <v>17</v>
      </c>
      <c r="B9" s="6" t="s">
        <v>547</v>
      </c>
      <c r="C9" s="6" t="s">
        <v>548</v>
      </c>
      <c r="D9" s="6" t="s">
        <v>549</v>
      </c>
      <c r="E9" s="6">
        <v>4710</v>
      </c>
      <c r="F9" s="6" t="s">
        <v>528</v>
      </c>
      <c r="G9" s="16" t="str">
        <f>VLOOKUP(F9,Kantone!$A$2:$B$107,2,FALSE)</f>
        <v>SO</v>
      </c>
      <c r="H9" s="7">
        <v>34318</v>
      </c>
      <c r="I9" s="2">
        <v>4</v>
      </c>
      <c r="J9" s="14">
        <v>7780</v>
      </c>
      <c r="K9" s="14">
        <f>J9*(1+$M$1)</f>
        <v>8558</v>
      </c>
      <c r="L9" s="18">
        <f>YEAR(H9)</f>
        <v>1993</v>
      </c>
      <c r="M9" t="str">
        <f>IF(L9=1997,"ja","nein")</f>
        <v>nein</v>
      </c>
    </row>
    <row r="10" spans="1:17" hidden="1" x14ac:dyDescent="0.3">
      <c r="A10" s="5" t="s">
        <v>17</v>
      </c>
      <c r="B10" s="6" t="s">
        <v>584</v>
      </c>
      <c r="C10" s="6" t="s">
        <v>576</v>
      </c>
      <c r="D10" s="6" t="s">
        <v>585</v>
      </c>
      <c r="E10" s="6">
        <v>6300</v>
      </c>
      <c r="F10" s="6" t="s">
        <v>51</v>
      </c>
      <c r="G10" s="16" t="str">
        <f>VLOOKUP(F10,Kantone!$A$2:$B$107,2,FALSE)</f>
        <v>ZG</v>
      </c>
      <c r="H10" s="7">
        <v>33376</v>
      </c>
      <c r="I10" s="2">
        <v>2</v>
      </c>
      <c r="J10" s="14">
        <v>2484</v>
      </c>
      <c r="K10" s="14"/>
      <c r="L10" s="18"/>
    </row>
    <row r="11" spans="1:17" hidden="1" x14ac:dyDescent="0.3">
      <c r="A11" s="5" t="s">
        <v>17</v>
      </c>
      <c r="B11" s="6" t="s">
        <v>236</v>
      </c>
      <c r="C11" s="6" t="s">
        <v>237</v>
      </c>
      <c r="D11" s="6" t="s">
        <v>238</v>
      </c>
      <c r="E11" s="6">
        <v>6002</v>
      </c>
      <c r="F11" s="6" t="s">
        <v>12</v>
      </c>
      <c r="G11" s="16" t="str">
        <f>VLOOKUP(F11,Kantone!$A$2:$B$107,2,FALSE)</f>
        <v>LU</v>
      </c>
      <c r="H11" s="7">
        <v>35444</v>
      </c>
      <c r="I11" s="2">
        <v>2</v>
      </c>
      <c r="J11" s="14">
        <v>1262</v>
      </c>
      <c r="K11" s="14">
        <f t="shared" ref="K11:K31" si="0">J11*(1+$M$1)</f>
        <v>1388.2</v>
      </c>
      <c r="L11" s="18">
        <f t="shared" ref="L11:L31" si="1">YEAR(H11)</f>
        <v>1997</v>
      </c>
      <c r="M11" t="str">
        <f t="shared" ref="M11:M31" si="2">IF(L11=1997,"ja","nein")</f>
        <v>ja</v>
      </c>
    </row>
    <row r="12" spans="1:17" hidden="1" x14ac:dyDescent="0.3">
      <c r="A12" s="5" t="s">
        <v>17</v>
      </c>
      <c r="B12" s="6" t="s">
        <v>48</v>
      </c>
      <c r="C12" s="6" t="s">
        <v>297</v>
      </c>
      <c r="D12" s="6" t="s">
        <v>301</v>
      </c>
      <c r="E12" s="6">
        <v>6210</v>
      </c>
      <c r="F12" s="6" t="s">
        <v>157</v>
      </c>
      <c r="G12" s="16" t="str">
        <f>VLOOKUP(F12,Kantone!$A$2:$B$107,2,FALSE)</f>
        <v>LU</v>
      </c>
      <c r="H12" s="7">
        <v>33902</v>
      </c>
      <c r="I12" s="2">
        <v>2</v>
      </c>
      <c r="J12" s="14">
        <v>3418</v>
      </c>
      <c r="K12" s="14">
        <f t="shared" si="0"/>
        <v>3759.8</v>
      </c>
      <c r="L12" s="18">
        <f t="shared" si="1"/>
        <v>1992</v>
      </c>
      <c r="M12" t="str">
        <f t="shared" si="2"/>
        <v>nein</v>
      </c>
    </row>
    <row r="13" spans="1:17" hidden="1" x14ac:dyDescent="0.3">
      <c r="A13" s="5" t="s">
        <v>17</v>
      </c>
      <c r="B13" s="6" t="s">
        <v>44</v>
      </c>
      <c r="C13" s="6" t="s">
        <v>428</v>
      </c>
      <c r="D13" s="6" t="s">
        <v>429</v>
      </c>
      <c r="E13" s="6">
        <v>6020</v>
      </c>
      <c r="F13" s="6" t="s">
        <v>43</v>
      </c>
      <c r="G13" s="16" t="str">
        <f>VLOOKUP(F13,Kantone!$A$2:$B$107,2,FALSE)</f>
        <v>LU</v>
      </c>
      <c r="H13" s="7">
        <v>34794</v>
      </c>
      <c r="I13" s="2">
        <v>2</v>
      </c>
      <c r="J13" s="14">
        <v>1972</v>
      </c>
      <c r="K13" s="14">
        <f t="shared" si="0"/>
        <v>2169.2000000000003</v>
      </c>
      <c r="L13" s="18">
        <f t="shared" si="1"/>
        <v>1995</v>
      </c>
      <c r="M13" t="str">
        <f t="shared" si="2"/>
        <v>nein</v>
      </c>
    </row>
    <row r="14" spans="1:17" hidden="1" x14ac:dyDescent="0.3">
      <c r="A14" s="5" t="s">
        <v>17</v>
      </c>
      <c r="B14" s="6" t="s">
        <v>87</v>
      </c>
      <c r="C14" s="6" t="s">
        <v>531</v>
      </c>
      <c r="D14" s="6" t="s">
        <v>532</v>
      </c>
      <c r="E14" s="6">
        <v>4710</v>
      </c>
      <c r="F14" s="6" t="s">
        <v>528</v>
      </c>
      <c r="G14" s="16" t="str">
        <f>VLOOKUP(F14,Kantone!$A$2:$B$107,2,FALSE)</f>
        <v>SO</v>
      </c>
      <c r="H14" s="7">
        <v>35111</v>
      </c>
      <c r="I14" s="2">
        <v>1</v>
      </c>
      <c r="J14" s="14">
        <v>1524</v>
      </c>
      <c r="K14" s="14">
        <f t="shared" si="0"/>
        <v>1676.4</v>
      </c>
      <c r="L14" s="18">
        <f t="shared" si="1"/>
        <v>1996</v>
      </c>
      <c r="M14" t="str">
        <f t="shared" si="2"/>
        <v>nein</v>
      </c>
    </row>
    <row r="15" spans="1:17" hidden="1" x14ac:dyDescent="0.3">
      <c r="A15" s="5" t="s">
        <v>17</v>
      </c>
      <c r="B15" s="6" t="s">
        <v>358</v>
      </c>
      <c r="C15" s="6" t="s">
        <v>359</v>
      </c>
      <c r="D15" s="6" t="s">
        <v>360</v>
      </c>
      <c r="E15" s="6">
        <v>6010</v>
      </c>
      <c r="F15" s="6" t="s">
        <v>21</v>
      </c>
      <c r="G15" s="16" t="str">
        <f>VLOOKUP(F15,Kantone!$A$2:$B$107,2,FALSE)</f>
        <v>LU</v>
      </c>
      <c r="H15" s="7">
        <v>34722</v>
      </c>
      <c r="I15" s="2">
        <v>0</v>
      </c>
      <c r="J15" s="14">
        <v>0</v>
      </c>
      <c r="K15" s="14">
        <f t="shared" si="0"/>
        <v>0</v>
      </c>
      <c r="L15" s="18">
        <f t="shared" si="1"/>
        <v>1995</v>
      </c>
      <c r="M15" t="str">
        <f t="shared" si="2"/>
        <v>nein</v>
      </c>
    </row>
    <row r="16" spans="1:17" hidden="1" x14ac:dyDescent="0.3">
      <c r="A16" s="5" t="s">
        <v>17</v>
      </c>
      <c r="B16" s="6" t="s">
        <v>124</v>
      </c>
      <c r="C16" s="6" t="s">
        <v>121</v>
      </c>
      <c r="D16" s="6" t="s">
        <v>125</v>
      </c>
      <c r="E16" s="6">
        <v>6003</v>
      </c>
      <c r="F16" s="6" t="s">
        <v>12</v>
      </c>
      <c r="G16" s="16" t="str">
        <f>VLOOKUP(F16,Kantone!$A$2:$B$107,2,FALSE)</f>
        <v>LU</v>
      </c>
      <c r="H16" s="7">
        <v>34825</v>
      </c>
      <c r="I16" s="2">
        <v>3</v>
      </c>
      <c r="J16" s="14">
        <v>3645</v>
      </c>
      <c r="K16" s="14">
        <f t="shared" si="0"/>
        <v>4009.5000000000005</v>
      </c>
      <c r="L16" s="18">
        <f t="shared" si="1"/>
        <v>1995</v>
      </c>
      <c r="M16" t="str">
        <f t="shared" si="2"/>
        <v>nein</v>
      </c>
    </row>
    <row r="17" spans="1:13" hidden="1" x14ac:dyDescent="0.3">
      <c r="A17" s="8" t="s">
        <v>17</v>
      </c>
      <c r="B17" s="6" t="s">
        <v>259</v>
      </c>
      <c r="C17" s="6" t="s">
        <v>260</v>
      </c>
      <c r="D17" s="6" t="s">
        <v>261</v>
      </c>
      <c r="E17" s="6">
        <v>6252</v>
      </c>
      <c r="F17" s="6" t="s">
        <v>111</v>
      </c>
      <c r="G17" s="16" t="str">
        <f>VLOOKUP(F17,Kantone!$A$2:$B$107,2,FALSE)</f>
        <v>LU</v>
      </c>
      <c r="H17" s="7">
        <v>34415</v>
      </c>
      <c r="I17" s="2">
        <v>3</v>
      </c>
      <c r="J17" s="14">
        <v>5091</v>
      </c>
      <c r="K17" s="14">
        <f t="shared" si="0"/>
        <v>5600.1</v>
      </c>
      <c r="L17" s="18">
        <f t="shared" si="1"/>
        <v>1994</v>
      </c>
      <c r="M17" t="str">
        <f t="shared" si="2"/>
        <v>nein</v>
      </c>
    </row>
    <row r="18" spans="1:13" hidden="1" x14ac:dyDescent="0.3">
      <c r="A18" s="5" t="s">
        <v>17</v>
      </c>
      <c r="B18" s="6" t="s">
        <v>409</v>
      </c>
      <c r="C18" s="6" t="s">
        <v>408</v>
      </c>
      <c r="D18" s="6" t="s">
        <v>410</v>
      </c>
      <c r="E18" s="6">
        <v>6010</v>
      </c>
      <c r="F18" s="6" t="s">
        <v>21</v>
      </c>
      <c r="G18" s="16" t="str">
        <f>VLOOKUP(F18,Kantone!$A$2:$B$107,2,FALSE)</f>
        <v>LU</v>
      </c>
      <c r="H18" s="7">
        <v>33343</v>
      </c>
      <c r="I18" s="2">
        <v>4</v>
      </c>
      <c r="J18" s="14">
        <v>6520</v>
      </c>
      <c r="K18" s="14">
        <f t="shared" si="0"/>
        <v>7172.0000000000009</v>
      </c>
      <c r="L18" s="18">
        <f t="shared" si="1"/>
        <v>1991</v>
      </c>
      <c r="M18" t="str">
        <f t="shared" si="2"/>
        <v>nein</v>
      </c>
    </row>
    <row r="19" spans="1:13" hidden="1" x14ac:dyDescent="0.3">
      <c r="A19" s="5" t="s">
        <v>17</v>
      </c>
      <c r="B19" s="6" t="s">
        <v>52</v>
      </c>
      <c r="C19" s="6" t="s">
        <v>53</v>
      </c>
      <c r="D19" s="6" t="s">
        <v>54</v>
      </c>
      <c r="E19" s="6">
        <v>6010</v>
      </c>
      <c r="F19" s="6" t="s">
        <v>21</v>
      </c>
      <c r="G19" s="16" t="str">
        <f>VLOOKUP(F19,Kantone!$A$2:$B$107,2,FALSE)</f>
        <v>LU</v>
      </c>
      <c r="H19" s="7">
        <v>35802</v>
      </c>
      <c r="I19" s="2">
        <v>0</v>
      </c>
      <c r="J19" s="14">
        <v>0</v>
      </c>
      <c r="K19" s="14">
        <f t="shared" si="0"/>
        <v>0</v>
      </c>
      <c r="L19" s="18">
        <f t="shared" si="1"/>
        <v>1998</v>
      </c>
      <c r="M19" t="str">
        <f t="shared" si="2"/>
        <v>nein</v>
      </c>
    </row>
    <row r="20" spans="1:13" hidden="1" x14ac:dyDescent="0.3">
      <c r="A20" s="5" t="s">
        <v>17</v>
      </c>
      <c r="B20" s="6" t="s">
        <v>349</v>
      </c>
      <c r="C20" s="6" t="s">
        <v>350</v>
      </c>
      <c r="D20" s="6" t="s">
        <v>351</v>
      </c>
      <c r="E20" s="6">
        <v>6210</v>
      </c>
      <c r="F20" s="6" t="s">
        <v>157</v>
      </c>
      <c r="G20" s="16" t="str">
        <f>VLOOKUP(F20,Kantone!$A$2:$B$107,2,FALSE)</f>
        <v>LU</v>
      </c>
      <c r="H20" s="7">
        <v>33975</v>
      </c>
      <c r="I20" s="2">
        <v>1</v>
      </c>
      <c r="J20" s="14">
        <v>1721</v>
      </c>
      <c r="K20" s="14">
        <f t="shared" si="0"/>
        <v>1893.1000000000001</v>
      </c>
      <c r="L20" s="18">
        <f t="shared" si="1"/>
        <v>1993</v>
      </c>
      <c r="M20" t="str">
        <f t="shared" si="2"/>
        <v>nein</v>
      </c>
    </row>
    <row r="21" spans="1:13" hidden="1" x14ac:dyDescent="0.3">
      <c r="A21" s="5" t="s">
        <v>17</v>
      </c>
      <c r="B21" s="6" t="s">
        <v>126</v>
      </c>
      <c r="C21" s="6" t="s">
        <v>576</v>
      </c>
      <c r="D21" s="6" t="s">
        <v>582</v>
      </c>
      <c r="E21" s="6">
        <v>6242</v>
      </c>
      <c r="F21" s="6" t="s">
        <v>583</v>
      </c>
      <c r="G21" s="16" t="str">
        <f>VLOOKUP(F21,Kantone!$A$2:$B$107,2,FALSE)</f>
        <v>LU</v>
      </c>
      <c r="H21" s="7">
        <v>34562</v>
      </c>
      <c r="I21" s="2">
        <v>3</v>
      </c>
      <c r="J21" s="14">
        <v>2826</v>
      </c>
      <c r="K21" s="14">
        <f t="shared" si="0"/>
        <v>3108.6000000000004</v>
      </c>
      <c r="L21" s="18">
        <f t="shared" si="1"/>
        <v>1994</v>
      </c>
      <c r="M21" t="str">
        <f t="shared" si="2"/>
        <v>nein</v>
      </c>
    </row>
    <row r="22" spans="1:13" hidden="1" x14ac:dyDescent="0.3">
      <c r="A22" s="5" t="s">
        <v>17</v>
      </c>
      <c r="B22" s="6" t="s">
        <v>473</v>
      </c>
      <c r="C22" s="6" t="s">
        <v>472</v>
      </c>
      <c r="D22" s="6" t="s">
        <v>474</v>
      </c>
      <c r="E22" s="6">
        <v>6004</v>
      </c>
      <c r="F22" s="6" t="s">
        <v>12</v>
      </c>
      <c r="G22" s="16" t="str">
        <f>VLOOKUP(F22,Kantone!$A$2:$B$107,2,FALSE)</f>
        <v>LU</v>
      </c>
      <c r="H22" s="7">
        <v>35849</v>
      </c>
      <c r="I22" s="2">
        <v>4</v>
      </c>
      <c r="J22" s="14">
        <v>2496</v>
      </c>
      <c r="K22" s="14">
        <f t="shared" si="0"/>
        <v>2745.6000000000004</v>
      </c>
      <c r="L22" s="18">
        <f t="shared" si="1"/>
        <v>1998</v>
      </c>
      <c r="M22" t="str">
        <f t="shared" si="2"/>
        <v>nein</v>
      </c>
    </row>
    <row r="23" spans="1:13" hidden="1" x14ac:dyDescent="0.3">
      <c r="A23" s="5" t="s">
        <v>17</v>
      </c>
      <c r="B23" s="6" t="s">
        <v>18</v>
      </c>
      <c r="C23" s="6" t="s">
        <v>19</v>
      </c>
      <c r="D23" s="6" t="s">
        <v>20</v>
      </c>
      <c r="E23" s="6">
        <v>6010</v>
      </c>
      <c r="F23" s="6" t="s">
        <v>21</v>
      </c>
      <c r="G23" s="16" t="str">
        <f>VLOOKUP(F23,Kantone!$A$2:$B$107,2,FALSE)</f>
        <v>LU</v>
      </c>
      <c r="H23" s="7">
        <v>35746</v>
      </c>
      <c r="I23" s="2">
        <v>0</v>
      </c>
      <c r="J23" s="14">
        <v>0</v>
      </c>
      <c r="K23" s="14">
        <f t="shared" si="0"/>
        <v>0</v>
      </c>
      <c r="L23" s="18">
        <f t="shared" si="1"/>
        <v>1997</v>
      </c>
      <c r="M23" t="str">
        <f t="shared" si="2"/>
        <v>ja</v>
      </c>
    </row>
    <row r="24" spans="1:13" hidden="1" x14ac:dyDescent="0.3">
      <c r="A24" s="5" t="s">
        <v>17</v>
      </c>
      <c r="B24" s="6" t="s">
        <v>424</v>
      </c>
      <c r="C24" s="6" t="s">
        <v>425</v>
      </c>
      <c r="D24" s="6" t="s">
        <v>426</v>
      </c>
      <c r="E24" s="6">
        <v>6210</v>
      </c>
      <c r="F24" s="6" t="s">
        <v>157</v>
      </c>
      <c r="G24" s="16" t="str">
        <f>VLOOKUP(F24,Kantone!$A$2:$B$107,2,FALSE)</f>
        <v>LU</v>
      </c>
      <c r="H24" s="7">
        <v>35690</v>
      </c>
      <c r="I24" s="2">
        <v>0</v>
      </c>
      <c r="J24" s="14">
        <v>0</v>
      </c>
      <c r="K24" s="14">
        <f t="shared" si="0"/>
        <v>0</v>
      </c>
      <c r="L24" s="18">
        <f t="shared" si="1"/>
        <v>1997</v>
      </c>
      <c r="M24" t="str">
        <f t="shared" si="2"/>
        <v>ja</v>
      </c>
    </row>
    <row r="25" spans="1:13" hidden="1" x14ac:dyDescent="0.3">
      <c r="A25" s="5" t="s">
        <v>17</v>
      </c>
      <c r="B25" s="6" t="s">
        <v>88</v>
      </c>
      <c r="C25" s="6" t="s">
        <v>89</v>
      </c>
      <c r="D25" s="6" t="s">
        <v>90</v>
      </c>
      <c r="E25" s="6">
        <v>6045</v>
      </c>
      <c r="F25" s="6" t="s">
        <v>91</v>
      </c>
      <c r="G25" s="16" t="str">
        <f>VLOOKUP(F25,Kantone!$A$2:$B$107,2,FALSE)</f>
        <v>LU</v>
      </c>
      <c r="H25" s="7">
        <v>35157</v>
      </c>
      <c r="I25" s="2">
        <v>4</v>
      </c>
      <c r="J25" s="14">
        <v>3108</v>
      </c>
      <c r="K25" s="14">
        <f t="shared" si="0"/>
        <v>3418.8</v>
      </c>
      <c r="L25" s="18">
        <f t="shared" si="1"/>
        <v>1996</v>
      </c>
      <c r="M25" t="str">
        <f t="shared" si="2"/>
        <v>nein</v>
      </c>
    </row>
    <row r="26" spans="1:13" hidden="1" x14ac:dyDescent="0.3">
      <c r="A26" s="5" t="s">
        <v>17</v>
      </c>
      <c r="B26" s="6" t="s">
        <v>172</v>
      </c>
      <c r="C26" s="6" t="s">
        <v>168</v>
      </c>
      <c r="D26" s="6" t="s">
        <v>173</v>
      </c>
      <c r="E26" s="6">
        <v>4206</v>
      </c>
      <c r="F26" s="6" t="s">
        <v>174</v>
      </c>
      <c r="G26" s="16" t="str">
        <f>VLOOKUP(F26,Kantone!$A$2:$B$107,2,FALSE)</f>
        <v>SO</v>
      </c>
      <c r="H26" s="7">
        <v>33438</v>
      </c>
      <c r="I26" s="2">
        <v>1</v>
      </c>
      <c r="J26" s="14">
        <v>1803</v>
      </c>
      <c r="K26" s="14">
        <f t="shared" si="0"/>
        <v>1983.3000000000002</v>
      </c>
      <c r="L26" s="18">
        <f t="shared" si="1"/>
        <v>1991</v>
      </c>
      <c r="M26" t="str">
        <f t="shared" si="2"/>
        <v>nein</v>
      </c>
    </row>
    <row r="27" spans="1:13" hidden="1" x14ac:dyDescent="0.3">
      <c r="A27" s="5" t="s">
        <v>17</v>
      </c>
      <c r="B27" s="6" t="s">
        <v>448</v>
      </c>
      <c r="C27" s="6" t="s">
        <v>446</v>
      </c>
      <c r="D27" s="6" t="s">
        <v>449</v>
      </c>
      <c r="E27" s="6">
        <v>6002</v>
      </c>
      <c r="F27" s="6" t="s">
        <v>12</v>
      </c>
      <c r="G27" s="16" t="str">
        <f>VLOOKUP(F27,Kantone!$A$2:$B$107,2,FALSE)</f>
        <v>LU</v>
      </c>
      <c r="H27" s="7">
        <v>35920</v>
      </c>
      <c r="I27" s="2">
        <v>4</v>
      </c>
      <c r="J27" s="14">
        <v>5140</v>
      </c>
      <c r="K27" s="14">
        <f t="shared" si="0"/>
        <v>5654.0000000000009</v>
      </c>
      <c r="L27" s="18">
        <f t="shared" si="1"/>
        <v>1998</v>
      </c>
      <c r="M27" t="str">
        <f t="shared" si="2"/>
        <v>nein</v>
      </c>
    </row>
    <row r="28" spans="1:13" hidden="1" x14ac:dyDescent="0.3">
      <c r="A28" s="5" t="s">
        <v>17</v>
      </c>
      <c r="B28" s="6" t="s">
        <v>31</v>
      </c>
      <c r="C28" s="6" t="s">
        <v>32</v>
      </c>
      <c r="D28" s="6" t="s">
        <v>33</v>
      </c>
      <c r="E28" s="6">
        <v>6048</v>
      </c>
      <c r="F28" s="6" t="s">
        <v>16</v>
      </c>
      <c r="G28" s="16" t="str">
        <f>VLOOKUP(F28,Kantone!$A$2:$B$107,2,FALSE)</f>
        <v>LU</v>
      </c>
      <c r="H28" s="7">
        <v>34481</v>
      </c>
      <c r="I28" s="2">
        <v>3</v>
      </c>
      <c r="J28" s="14">
        <v>2694</v>
      </c>
      <c r="K28" s="14">
        <f t="shared" si="0"/>
        <v>2963.4</v>
      </c>
      <c r="L28" s="18">
        <f t="shared" si="1"/>
        <v>1994</v>
      </c>
      <c r="M28" t="str">
        <f t="shared" si="2"/>
        <v>nein</v>
      </c>
    </row>
    <row r="29" spans="1:13" x14ac:dyDescent="0.3">
      <c r="A29" s="5" t="s">
        <v>17</v>
      </c>
      <c r="B29" s="6" t="s">
        <v>511</v>
      </c>
      <c r="C29" s="6" t="s">
        <v>509</v>
      </c>
      <c r="D29" s="6" t="s">
        <v>512</v>
      </c>
      <c r="E29" s="6">
        <v>4314</v>
      </c>
      <c r="F29" s="6" t="s">
        <v>95</v>
      </c>
      <c r="G29" s="16" t="str">
        <f>VLOOKUP(F29,Kantone!$A$2:$B$107,2,FALSE)</f>
        <v>AG</v>
      </c>
      <c r="H29" s="7">
        <v>34734</v>
      </c>
      <c r="I29" s="2">
        <v>1</v>
      </c>
      <c r="J29" s="14">
        <v>828</v>
      </c>
      <c r="K29" s="14">
        <f t="shared" si="0"/>
        <v>910.80000000000007</v>
      </c>
      <c r="L29" s="18">
        <f t="shared" si="1"/>
        <v>1995</v>
      </c>
      <c r="M29" t="str">
        <f t="shared" si="2"/>
        <v>nein</v>
      </c>
    </row>
    <row r="30" spans="1:13" hidden="1" x14ac:dyDescent="0.3">
      <c r="A30" s="5" t="s">
        <v>17</v>
      </c>
      <c r="B30" s="6" t="s">
        <v>445</v>
      </c>
      <c r="C30" s="6" t="s">
        <v>446</v>
      </c>
      <c r="D30" s="6" t="s">
        <v>447</v>
      </c>
      <c r="E30" s="6">
        <v>6010</v>
      </c>
      <c r="F30" s="6" t="s">
        <v>21</v>
      </c>
      <c r="G30" s="16" t="str">
        <f>VLOOKUP(F30,Kantone!$A$2:$B$107,2,FALSE)</f>
        <v>LU</v>
      </c>
      <c r="H30" s="7">
        <v>35872</v>
      </c>
      <c r="I30" s="2">
        <v>1</v>
      </c>
      <c r="J30" s="14">
        <v>499</v>
      </c>
      <c r="K30" s="14">
        <f t="shared" si="0"/>
        <v>548.90000000000009</v>
      </c>
      <c r="L30" s="18">
        <f t="shared" si="1"/>
        <v>1998</v>
      </c>
      <c r="M30" t="str">
        <f t="shared" si="2"/>
        <v>nein</v>
      </c>
    </row>
    <row r="31" spans="1:13" hidden="1" x14ac:dyDescent="0.3">
      <c r="A31" s="5" t="s">
        <v>17</v>
      </c>
      <c r="B31" s="6" t="s">
        <v>438</v>
      </c>
      <c r="C31" s="6" t="s">
        <v>488</v>
      </c>
      <c r="D31" s="6" t="s">
        <v>489</v>
      </c>
      <c r="E31" s="6">
        <v>6210</v>
      </c>
      <c r="F31" s="6" t="s">
        <v>157</v>
      </c>
      <c r="G31" s="16" t="str">
        <f>VLOOKUP(F31,Kantone!$A$2:$B$107,2,FALSE)</f>
        <v>LU</v>
      </c>
      <c r="H31" s="7">
        <v>34250</v>
      </c>
      <c r="I31" s="2">
        <v>0</v>
      </c>
      <c r="J31" s="14">
        <v>0</v>
      </c>
      <c r="K31" s="14">
        <f t="shared" si="0"/>
        <v>0</v>
      </c>
      <c r="L31" s="18">
        <f t="shared" si="1"/>
        <v>1993</v>
      </c>
      <c r="M31" t="str">
        <f t="shared" si="2"/>
        <v>nein</v>
      </c>
    </row>
    <row r="32" spans="1:13" hidden="1" x14ac:dyDescent="0.3">
      <c r="A32" s="5" t="s">
        <v>17</v>
      </c>
      <c r="B32" s="6" t="s">
        <v>307</v>
      </c>
      <c r="C32" s="6" t="s">
        <v>308</v>
      </c>
      <c r="D32" s="6" t="s">
        <v>309</v>
      </c>
      <c r="E32" s="6">
        <v>6343</v>
      </c>
      <c r="F32" s="6" t="s">
        <v>310</v>
      </c>
      <c r="G32" s="16" t="str">
        <f>VLOOKUP(F32,Kantone!$A$2:$B$107,2,FALSE)</f>
        <v>ZG</v>
      </c>
      <c r="H32" s="7">
        <v>33755</v>
      </c>
      <c r="I32" s="2">
        <v>0</v>
      </c>
      <c r="J32" s="14">
        <v>0</v>
      </c>
      <c r="K32" s="14"/>
      <c r="L32" s="18"/>
    </row>
    <row r="33" spans="1:13" hidden="1" x14ac:dyDescent="0.3">
      <c r="A33" s="5" t="s">
        <v>17</v>
      </c>
      <c r="B33" s="6" t="s">
        <v>314</v>
      </c>
      <c r="C33" s="6" t="s">
        <v>475</v>
      </c>
      <c r="D33" s="6" t="s">
        <v>476</v>
      </c>
      <c r="E33" s="6">
        <v>6215</v>
      </c>
      <c r="F33" s="6" t="s">
        <v>477</v>
      </c>
      <c r="G33" s="16" t="str">
        <f>VLOOKUP(F33,Kantone!$A$2:$B$107,2,FALSE)</f>
        <v>LU</v>
      </c>
      <c r="H33" s="7">
        <v>33926</v>
      </c>
      <c r="I33" s="2">
        <v>4</v>
      </c>
      <c r="J33" s="14">
        <v>4812</v>
      </c>
      <c r="K33" s="14">
        <f t="shared" ref="K33:K38" si="3">J33*(1+$M$1)</f>
        <v>5293.2000000000007</v>
      </c>
      <c r="L33" s="18">
        <f t="shared" ref="L33:L38" si="4">YEAR(H33)</f>
        <v>1992</v>
      </c>
      <c r="M33" t="str">
        <f t="shared" ref="M33:M38" si="5">IF(L33=1997,"ja","nein")</f>
        <v>nein</v>
      </c>
    </row>
    <row r="34" spans="1:13" hidden="1" x14ac:dyDescent="0.3">
      <c r="A34" s="5" t="s">
        <v>17</v>
      </c>
      <c r="B34" s="6" t="s">
        <v>513</v>
      </c>
      <c r="C34" s="6" t="s">
        <v>514</v>
      </c>
      <c r="D34" s="6" t="s">
        <v>515</v>
      </c>
      <c r="E34" s="6">
        <v>6010</v>
      </c>
      <c r="F34" s="6" t="s">
        <v>21</v>
      </c>
      <c r="G34" s="16" t="str">
        <f>VLOOKUP(F34,Kantone!$A$2:$B$107,2,FALSE)</f>
        <v>LU</v>
      </c>
      <c r="H34" s="7">
        <v>34821</v>
      </c>
      <c r="I34" s="2">
        <v>1</v>
      </c>
      <c r="J34" s="14">
        <v>1001</v>
      </c>
      <c r="K34" s="14">
        <f t="shared" si="3"/>
        <v>1101.1000000000001</v>
      </c>
      <c r="L34" s="18">
        <f t="shared" si="4"/>
        <v>1995</v>
      </c>
      <c r="M34" t="str">
        <f t="shared" si="5"/>
        <v>nein</v>
      </c>
    </row>
    <row r="35" spans="1:13" x14ac:dyDescent="0.3">
      <c r="A35" s="5" t="s">
        <v>17</v>
      </c>
      <c r="B35" s="6" t="s">
        <v>55</v>
      </c>
      <c r="C35" s="6" t="s">
        <v>338</v>
      </c>
      <c r="D35" s="6" t="s">
        <v>339</v>
      </c>
      <c r="E35" s="6">
        <v>4316</v>
      </c>
      <c r="F35" s="6" t="s">
        <v>340</v>
      </c>
      <c r="G35" s="16" t="str">
        <f>VLOOKUP(F35,Kantone!$A$2:$B$107,2,FALSE)</f>
        <v>AG</v>
      </c>
      <c r="H35" s="7">
        <v>35810</v>
      </c>
      <c r="I35" s="2">
        <v>4</v>
      </c>
      <c r="J35" s="14">
        <v>6188</v>
      </c>
      <c r="K35" s="14">
        <f t="shared" si="3"/>
        <v>6806.8</v>
      </c>
      <c r="L35" s="18">
        <f t="shared" si="4"/>
        <v>1998</v>
      </c>
      <c r="M35" t="str">
        <f t="shared" si="5"/>
        <v>nein</v>
      </c>
    </row>
    <row r="36" spans="1:13" x14ac:dyDescent="0.3">
      <c r="A36" s="5" t="s">
        <v>17</v>
      </c>
      <c r="B36" s="6" t="s">
        <v>128</v>
      </c>
      <c r="C36" s="6" t="s">
        <v>129</v>
      </c>
      <c r="D36" s="6" t="s">
        <v>130</v>
      </c>
      <c r="E36" s="6">
        <v>4314</v>
      </c>
      <c r="F36" s="6" t="s">
        <v>131</v>
      </c>
      <c r="G36" s="16" t="str">
        <f>VLOOKUP(F36,Kantone!$A$2:$B$107,2,FALSE)</f>
        <v>AG</v>
      </c>
      <c r="H36" s="7">
        <v>33304</v>
      </c>
      <c r="I36" s="2">
        <v>4</v>
      </c>
      <c r="J36" s="14">
        <v>4592</v>
      </c>
      <c r="K36" s="14">
        <f t="shared" si="3"/>
        <v>5051.2000000000007</v>
      </c>
      <c r="L36" s="18">
        <f t="shared" si="4"/>
        <v>1991</v>
      </c>
      <c r="M36" t="str">
        <f t="shared" si="5"/>
        <v>nein</v>
      </c>
    </row>
    <row r="37" spans="1:13" hidden="1" x14ac:dyDescent="0.3">
      <c r="A37" s="5" t="s">
        <v>17</v>
      </c>
      <c r="B37" s="6" t="s">
        <v>128</v>
      </c>
      <c r="C37" s="6" t="s">
        <v>142</v>
      </c>
      <c r="D37" s="6" t="s">
        <v>143</v>
      </c>
      <c r="E37" s="6">
        <v>6010</v>
      </c>
      <c r="F37" s="6" t="s">
        <v>21</v>
      </c>
      <c r="G37" s="16" t="str">
        <f>VLOOKUP(F37,Kantone!$A$2:$B$107,2,FALSE)</f>
        <v>LU</v>
      </c>
      <c r="H37" s="7">
        <v>33235</v>
      </c>
      <c r="I37" s="2">
        <v>4</v>
      </c>
      <c r="J37" s="14">
        <v>2312</v>
      </c>
      <c r="K37" s="14">
        <f t="shared" si="3"/>
        <v>2543.2000000000003</v>
      </c>
      <c r="L37" s="18">
        <f t="shared" si="4"/>
        <v>1990</v>
      </c>
      <c r="M37" t="str">
        <f t="shared" si="5"/>
        <v>nein</v>
      </c>
    </row>
    <row r="38" spans="1:13" hidden="1" x14ac:dyDescent="0.3">
      <c r="A38" s="5" t="s">
        <v>17</v>
      </c>
      <c r="B38" s="6" t="s">
        <v>213</v>
      </c>
      <c r="C38" s="6" t="s">
        <v>214</v>
      </c>
      <c r="D38" s="6" t="s">
        <v>215</v>
      </c>
      <c r="E38" s="6">
        <v>6030</v>
      </c>
      <c r="F38" s="6" t="s">
        <v>216</v>
      </c>
      <c r="G38" s="16" t="str">
        <f>VLOOKUP(F38,Kantone!$A$2:$B$107,2,FALSE)</f>
        <v>LU</v>
      </c>
      <c r="H38" s="7">
        <v>34811</v>
      </c>
      <c r="I38" s="2">
        <v>4</v>
      </c>
      <c r="J38" s="14">
        <v>3744</v>
      </c>
      <c r="K38" s="14">
        <f t="shared" si="3"/>
        <v>4118.4000000000005</v>
      </c>
      <c r="L38" s="18">
        <f t="shared" si="4"/>
        <v>1995</v>
      </c>
      <c r="M38" t="str">
        <f t="shared" si="5"/>
        <v>nein</v>
      </c>
    </row>
    <row r="39" spans="1:13" hidden="1" x14ac:dyDescent="0.3">
      <c r="A39" s="5" t="s">
        <v>17</v>
      </c>
      <c r="B39" s="6" t="s">
        <v>565</v>
      </c>
      <c r="C39" s="6" t="s">
        <v>566</v>
      </c>
      <c r="D39" s="6" t="s">
        <v>567</v>
      </c>
      <c r="E39" s="6">
        <v>6403</v>
      </c>
      <c r="F39" s="6" t="s">
        <v>382</v>
      </c>
      <c r="G39" s="16" t="str">
        <f>VLOOKUP(F39,Kantone!$A$2:$B$107,2,FALSE)</f>
        <v>SZ</v>
      </c>
      <c r="H39" s="7">
        <v>33617</v>
      </c>
      <c r="I39" s="2">
        <v>4</v>
      </c>
      <c r="J39" s="14">
        <v>5928</v>
      </c>
      <c r="K39" s="14"/>
      <c r="L39" s="18"/>
    </row>
    <row r="40" spans="1:13" hidden="1" x14ac:dyDescent="0.3">
      <c r="A40" s="8" t="s">
        <v>17</v>
      </c>
      <c r="B40" s="6" t="s">
        <v>40</v>
      </c>
      <c r="C40" s="6" t="s">
        <v>41</v>
      </c>
      <c r="D40" s="6" t="s">
        <v>42</v>
      </c>
      <c r="E40" s="6">
        <v>6020</v>
      </c>
      <c r="F40" s="6" t="s">
        <v>43</v>
      </c>
      <c r="G40" s="16" t="str">
        <f>VLOOKUP(F40,Kantone!$A$2:$B$107,2,FALSE)</f>
        <v>LU</v>
      </c>
      <c r="H40" s="7">
        <v>35544</v>
      </c>
      <c r="I40" s="2">
        <v>2</v>
      </c>
      <c r="J40" s="14">
        <v>1752</v>
      </c>
      <c r="K40" s="14">
        <f>J40*(1+$M$1)</f>
        <v>1927.2</v>
      </c>
      <c r="L40" s="18">
        <f>YEAR(H40)</f>
        <v>1997</v>
      </c>
      <c r="M40" t="str">
        <f>IF(L40=1997,"ja","nein")</f>
        <v>ja</v>
      </c>
    </row>
    <row r="41" spans="1:13" hidden="1" x14ac:dyDescent="0.3">
      <c r="A41" s="5" t="s">
        <v>17</v>
      </c>
      <c r="B41" s="6" t="s">
        <v>222</v>
      </c>
      <c r="C41" s="6" t="s">
        <v>223</v>
      </c>
      <c r="D41" s="6" t="s">
        <v>224</v>
      </c>
      <c r="E41" s="6">
        <v>6300</v>
      </c>
      <c r="F41" s="6" t="s">
        <v>51</v>
      </c>
      <c r="G41" s="16" t="str">
        <f>VLOOKUP(F41,Kantone!$A$2:$B$107,2,FALSE)</f>
        <v>ZG</v>
      </c>
      <c r="H41" s="7">
        <v>34124</v>
      </c>
      <c r="I41" s="2">
        <v>1</v>
      </c>
      <c r="J41" s="14">
        <v>1854</v>
      </c>
      <c r="K41" s="14"/>
      <c r="L41" s="18"/>
    </row>
    <row r="42" spans="1:13" hidden="1" x14ac:dyDescent="0.3">
      <c r="A42" s="5" t="s">
        <v>17</v>
      </c>
      <c r="B42" s="6" t="s">
        <v>590</v>
      </c>
      <c r="C42" s="6" t="s">
        <v>591</v>
      </c>
      <c r="D42" s="6" t="s">
        <v>592</v>
      </c>
      <c r="E42" s="6">
        <v>4710</v>
      </c>
      <c r="F42" s="6" t="s">
        <v>528</v>
      </c>
      <c r="G42" s="16" t="str">
        <f>VLOOKUP(F42,Kantone!$A$2:$B$107,2,FALSE)</f>
        <v>SO</v>
      </c>
      <c r="H42" s="7">
        <v>33584</v>
      </c>
      <c r="I42" s="2">
        <v>1</v>
      </c>
      <c r="J42" s="14">
        <v>1143</v>
      </c>
      <c r="K42" s="14">
        <f>J42*(1+$M$1)</f>
        <v>1257.3000000000002</v>
      </c>
      <c r="L42" s="18">
        <f>YEAR(H42)</f>
        <v>1991</v>
      </c>
      <c r="M42" t="str">
        <f>IF(L42=1997,"ja","nein")</f>
        <v>nein</v>
      </c>
    </row>
    <row r="43" spans="1:13" hidden="1" x14ac:dyDescent="0.3">
      <c r="A43" s="5" t="s">
        <v>17</v>
      </c>
      <c r="B43" s="6" t="s">
        <v>370</v>
      </c>
      <c r="C43" s="6" t="s">
        <v>371</v>
      </c>
      <c r="D43" s="6" t="s">
        <v>372</v>
      </c>
      <c r="E43" s="6">
        <v>6045</v>
      </c>
      <c r="F43" s="6" t="s">
        <v>91</v>
      </c>
      <c r="G43" s="16" t="str">
        <f>VLOOKUP(F43,Kantone!$A$2:$B$107,2,FALSE)</f>
        <v>LU</v>
      </c>
      <c r="H43" s="7">
        <v>33875</v>
      </c>
      <c r="I43" s="2">
        <v>0</v>
      </c>
      <c r="J43" s="14">
        <v>0</v>
      </c>
      <c r="K43" s="14">
        <f>J43*(1+$M$1)</f>
        <v>0</v>
      </c>
      <c r="L43" s="18">
        <f>YEAR(H43)</f>
        <v>1992</v>
      </c>
      <c r="M43" t="str">
        <f>IF(L43=1997,"ja","nein")</f>
        <v>nein</v>
      </c>
    </row>
    <row r="44" spans="1:13" hidden="1" x14ac:dyDescent="0.3">
      <c r="A44" s="5" t="s">
        <v>17</v>
      </c>
      <c r="B44" s="6" t="s">
        <v>59</v>
      </c>
      <c r="C44" s="6" t="s">
        <v>509</v>
      </c>
      <c r="D44" s="6" t="s">
        <v>510</v>
      </c>
      <c r="E44" s="6">
        <v>6014</v>
      </c>
      <c r="F44" s="6" t="s">
        <v>79</v>
      </c>
      <c r="G44" s="16" t="str">
        <f>VLOOKUP(F44,Kantone!$A$2:$B$107,2,FALSE)</f>
        <v>LU</v>
      </c>
      <c r="H44" s="7">
        <v>33837</v>
      </c>
      <c r="I44" s="2">
        <v>0</v>
      </c>
      <c r="J44" s="14">
        <v>0</v>
      </c>
      <c r="K44" s="14">
        <f>J44*(1+$M$1)</f>
        <v>0</v>
      </c>
      <c r="L44" s="18">
        <f>YEAR(H44)</f>
        <v>1992</v>
      </c>
      <c r="M44" t="str">
        <f>IF(L44=1997,"ja","nein")</f>
        <v>nein</v>
      </c>
    </row>
    <row r="45" spans="1:13" hidden="1" x14ac:dyDescent="0.3">
      <c r="A45" s="5" t="s">
        <v>17</v>
      </c>
      <c r="B45" s="6" t="s">
        <v>113</v>
      </c>
      <c r="C45" s="6" t="s">
        <v>114</v>
      </c>
      <c r="D45" s="6" t="s">
        <v>115</v>
      </c>
      <c r="E45" s="6">
        <v>6010</v>
      </c>
      <c r="F45" s="6" t="s">
        <v>21</v>
      </c>
      <c r="G45" s="16" t="str">
        <f>VLOOKUP(F45,Kantone!$A$2:$B$107,2,FALSE)</f>
        <v>LU</v>
      </c>
      <c r="H45" s="7">
        <v>35664</v>
      </c>
      <c r="I45" s="2">
        <v>1</v>
      </c>
      <c r="J45" s="14">
        <v>1383</v>
      </c>
      <c r="K45" s="14">
        <f>J45*(1+$M$1)</f>
        <v>1521.3000000000002</v>
      </c>
      <c r="L45" s="18">
        <f>YEAR(H45)</f>
        <v>1997</v>
      </c>
      <c r="M45" t="str">
        <f>IF(L45=1997,"ja","nein")</f>
        <v>ja</v>
      </c>
    </row>
    <row r="46" spans="1:13" hidden="1" x14ac:dyDescent="0.3">
      <c r="A46" s="5" t="s">
        <v>17</v>
      </c>
      <c r="B46" s="6" t="s">
        <v>113</v>
      </c>
      <c r="C46" s="6" t="s">
        <v>543</v>
      </c>
      <c r="D46" s="6" t="s">
        <v>544</v>
      </c>
      <c r="E46" s="6">
        <v>4710</v>
      </c>
      <c r="F46" s="6" t="s">
        <v>528</v>
      </c>
      <c r="G46" s="16" t="str">
        <f>VLOOKUP(F46,Kantone!$A$2:$B$107,2,FALSE)</f>
        <v>SO</v>
      </c>
      <c r="H46" s="7">
        <v>34412</v>
      </c>
      <c r="I46" s="2">
        <v>1</v>
      </c>
      <c r="J46" s="14">
        <v>639</v>
      </c>
      <c r="K46" s="14">
        <f>J46*(1+$M$1)</f>
        <v>702.90000000000009</v>
      </c>
      <c r="L46" s="18">
        <f>YEAR(H46)</f>
        <v>1994</v>
      </c>
      <c r="M46" t="str">
        <f>IF(L46=1997,"ja","nein")</f>
        <v>nein</v>
      </c>
    </row>
    <row r="47" spans="1:13" hidden="1" x14ac:dyDescent="0.3">
      <c r="A47" s="5" t="s">
        <v>17</v>
      </c>
      <c r="B47" s="6" t="s">
        <v>22</v>
      </c>
      <c r="C47" s="6" t="s">
        <v>49</v>
      </c>
      <c r="D47" s="6" t="s">
        <v>50</v>
      </c>
      <c r="E47" s="6">
        <v>6300</v>
      </c>
      <c r="F47" s="6" t="s">
        <v>51</v>
      </c>
      <c r="G47" s="16" t="str">
        <f>VLOOKUP(F47,Kantone!$A$2:$B$107,2,FALSE)</f>
        <v>ZG</v>
      </c>
      <c r="H47" s="7">
        <v>34932</v>
      </c>
      <c r="I47" s="2">
        <v>0</v>
      </c>
      <c r="J47" s="14">
        <v>0</v>
      </c>
      <c r="K47" s="14"/>
      <c r="L47" s="18"/>
    </row>
    <row r="48" spans="1:13" hidden="1" x14ac:dyDescent="0.3">
      <c r="A48" s="5" t="s">
        <v>17</v>
      </c>
      <c r="B48" s="6" t="s">
        <v>193</v>
      </c>
      <c r="C48" s="6" t="s">
        <v>191</v>
      </c>
      <c r="D48" s="6" t="s">
        <v>194</v>
      </c>
      <c r="E48" s="6">
        <v>6330</v>
      </c>
      <c r="F48" s="6" t="s">
        <v>195</v>
      </c>
      <c r="G48" s="16" t="str">
        <f>VLOOKUP(F48,Kantone!$A$2:$B$107,2,FALSE)</f>
        <v>ZG</v>
      </c>
      <c r="H48" s="7">
        <v>33688</v>
      </c>
      <c r="I48" s="2">
        <v>0</v>
      </c>
      <c r="J48" s="14">
        <v>0</v>
      </c>
      <c r="K48" s="14"/>
      <c r="L48" s="18"/>
    </row>
    <row r="49" spans="1:13" hidden="1" x14ac:dyDescent="0.3">
      <c r="A49" s="5" t="s">
        <v>17</v>
      </c>
      <c r="B49" s="6" t="s">
        <v>39</v>
      </c>
      <c r="C49" s="6" t="s">
        <v>178</v>
      </c>
      <c r="D49" s="6" t="s">
        <v>179</v>
      </c>
      <c r="E49" s="6">
        <v>6370</v>
      </c>
      <c r="F49" s="6" t="s">
        <v>180</v>
      </c>
      <c r="G49" s="16" t="str">
        <f>VLOOKUP(F49,Kantone!$A$2:$B$107,2,FALSE)</f>
        <v>NW</v>
      </c>
      <c r="H49" s="7">
        <v>34151</v>
      </c>
      <c r="I49" s="2">
        <v>3</v>
      </c>
      <c r="J49" s="14">
        <v>2316</v>
      </c>
      <c r="K49" s="14"/>
      <c r="L49" s="18"/>
    </row>
    <row r="50" spans="1:13" hidden="1" x14ac:dyDescent="0.3">
      <c r="A50" s="5" t="s">
        <v>17</v>
      </c>
      <c r="B50" s="6" t="s">
        <v>276</v>
      </c>
      <c r="C50" s="6" t="s">
        <v>522</v>
      </c>
      <c r="D50" s="6" t="s">
        <v>523</v>
      </c>
      <c r="E50" s="6">
        <v>6375</v>
      </c>
      <c r="F50" s="6" t="s">
        <v>524</v>
      </c>
      <c r="G50" s="16" t="str">
        <f>VLOOKUP(F50,Kantone!$A$2:$B$107,2,FALSE)</f>
        <v>NW</v>
      </c>
      <c r="H50" s="7">
        <v>35599</v>
      </c>
      <c r="I50" s="2">
        <v>0</v>
      </c>
      <c r="J50" s="14">
        <v>0</v>
      </c>
      <c r="K50" s="14"/>
      <c r="L50" s="18"/>
    </row>
    <row r="51" spans="1:13" hidden="1" x14ac:dyDescent="0.3">
      <c r="A51" s="5" t="s">
        <v>17</v>
      </c>
      <c r="B51" s="6" t="s">
        <v>225</v>
      </c>
      <c r="C51" s="6" t="s">
        <v>226</v>
      </c>
      <c r="D51" s="6" t="s">
        <v>227</v>
      </c>
      <c r="E51" s="6">
        <v>6010</v>
      </c>
      <c r="F51" s="6" t="s">
        <v>21</v>
      </c>
      <c r="G51" s="16" t="str">
        <f>VLOOKUP(F51,Kantone!$A$2:$B$107,2,FALSE)</f>
        <v>LU</v>
      </c>
      <c r="H51" s="7">
        <v>35691</v>
      </c>
      <c r="I51" s="2">
        <v>1</v>
      </c>
      <c r="J51" s="14">
        <v>1956</v>
      </c>
      <c r="K51" s="14">
        <f t="shared" ref="K51:K59" si="6">J51*(1+$M$1)</f>
        <v>2151.6000000000004</v>
      </c>
      <c r="L51" s="18">
        <f t="shared" ref="L51:L59" si="7">YEAR(H51)</f>
        <v>1997</v>
      </c>
      <c r="M51" t="str">
        <f t="shared" ref="M51:M59" si="8">IF(L51=1997,"ja","nein")</f>
        <v>ja</v>
      </c>
    </row>
    <row r="52" spans="1:13" hidden="1" x14ac:dyDescent="0.3">
      <c r="A52" s="5" t="s">
        <v>17</v>
      </c>
      <c r="B52" s="6" t="s">
        <v>190</v>
      </c>
      <c r="C52" s="6" t="s">
        <v>191</v>
      </c>
      <c r="D52" s="6" t="s">
        <v>192</v>
      </c>
      <c r="E52" s="6">
        <v>6055</v>
      </c>
      <c r="F52" s="6" t="s">
        <v>165</v>
      </c>
      <c r="G52" s="16" t="str">
        <f>VLOOKUP(F52,Kantone!$A$2:$B$107,2,FALSE)</f>
        <v>OW</v>
      </c>
      <c r="H52" s="7">
        <v>34274</v>
      </c>
      <c r="I52" s="2">
        <v>4</v>
      </c>
      <c r="J52" s="14">
        <v>6124</v>
      </c>
      <c r="K52" s="14">
        <f t="shared" si="6"/>
        <v>6736.4000000000005</v>
      </c>
      <c r="L52" s="18">
        <f t="shared" si="7"/>
        <v>1993</v>
      </c>
      <c r="M52" t="str">
        <f t="shared" si="8"/>
        <v>nein</v>
      </c>
    </row>
    <row r="53" spans="1:13" x14ac:dyDescent="0.3">
      <c r="A53" s="5" t="s">
        <v>17</v>
      </c>
      <c r="B53" s="6" t="s">
        <v>402</v>
      </c>
      <c r="C53" s="6" t="s">
        <v>403</v>
      </c>
      <c r="D53" s="6" t="s">
        <v>404</v>
      </c>
      <c r="E53" s="6">
        <v>4314</v>
      </c>
      <c r="F53" s="6" t="s">
        <v>95</v>
      </c>
      <c r="G53" s="16" t="str">
        <f>VLOOKUP(F53,Kantone!$A$2:$B$107,2,FALSE)</f>
        <v>AG</v>
      </c>
      <c r="H53" s="7">
        <v>35546</v>
      </c>
      <c r="I53" s="2">
        <v>4</v>
      </c>
      <c r="J53" s="14">
        <v>3904</v>
      </c>
      <c r="K53" s="14">
        <f t="shared" si="6"/>
        <v>4294.4000000000005</v>
      </c>
      <c r="L53" s="18">
        <f t="shared" si="7"/>
        <v>1997</v>
      </c>
      <c r="M53" t="str">
        <f t="shared" si="8"/>
        <v>ja</v>
      </c>
    </row>
    <row r="54" spans="1:13" hidden="1" x14ac:dyDescent="0.3">
      <c r="A54" s="5" t="s">
        <v>17</v>
      </c>
      <c r="B54" s="6" t="s">
        <v>363</v>
      </c>
      <c r="C54" s="6" t="s">
        <v>364</v>
      </c>
      <c r="D54" s="6" t="s">
        <v>365</v>
      </c>
      <c r="E54" s="6">
        <v>6233</v>
      </c>
      <c r="F54" s="6" t="s">
        <v>366</v>
      </c>
      <c r="G54" s="16" t="str">
        <f>VLOOKUP(F54,Kantone!$A$2:$B$107,2,FALSE)</f>
        <v>LU</v>
      </c>
      <c r="H54" s="7">
        <v>33961</v>
      </c>
      <c r="I54" s="2">
        <v>4</v>
      </c>
      <c r="J54" s="14">
        <v>2412</v>
      </c>
      <c r="K54" s="14">
        <f t="shared" si="6"/>
        <v>2653.2000000000003</v>
      </c>
      <c r="L54" s="18">
        <f t="shared" si="7"/>
        <v>1992</v>
      </c>
      <c r="M54" t="str">
        <f t="shared" si="8"/>
        <v>nein</v>
      </c>
    </row>
    <row r="55" spans="1:13" hidden="1" x14ac:dyDescent="0.3">
      <c r="A55" s="5" t="s">
        <v>17</v>
      </c>
      <c r="B55" s="6" t="s">
        <v>295</v>
      </c>
      <c r="C55" s="6" t="s">
        <v>361</v>
      </c>
      <c r="D55" s="6" t="s">
        <v>362</v>
      </c>
      <c r="E55" s="6">
        <v>6010</v>
      </c>
      <c r="F55" s="6" t="s">
        <v>21</v>
      </c>
      <c r="G55" s="16" t="str">
        <f>VLOOKUP(F55,Kantone!$A$2:$B$107,2,FALSE)</f>
        <v>LU</v>
      </c>
      <c r="H55" s="7">
        <v>35346</v>
      </c>
      <c r="I55" s="2">
        <v>3</v>
      </c>
      <c r="J55" s="14">
        <v>3753</v>
      </c>
      <c r="K55" s="14">
        <f t="shared" si="6"/>
        <v>4128.3</v>
      </c>
      <c r="L55" s="18">
        <f t="shared" si="7"/>
        <v>1996</v>
      </c>
      <c r="M55" t="str">
        <f t="shared" si="8"/>
        <v>nein</v>
      </c>
    </row>
    <row r="56" spans="1:13" hidden="1" x14ac:dyDescent="0.3">
      <c r="A56" s="5" t="s">
        <v>17</v>
      </c>
      <c r="B56" s="6" t="s">
        <v>46</v>
      </c>
      <c r="C56" s="6" t="s">
        <v>41</v>
      </c>
      <c r="D56" s="6" t="s">
        <v>47</v>
      </c>
      <c r="E56" s="6">
        <v>6010</v>
      </c>
      <c r="F56" s="6" t="s">
        <v>21</v>
      </c>
      <c r="G56" s="16" t="str">
        <f>VLOOKUP(F56,Kantone!$A$2:$B$107,2,FALSE)</f>
        <v>LU</v>
      </c>
      <c r="H56" s="7">
        <v>33523</v>
      </c>
      <c r="I56" s="2">
        <v>1</v>
      </c>
      <c r="J56" s="14">
        <v>1590</v>
      </c>
      <c r="K56" s="14">
        <f t="shared" si="6"/>
        <v>1749.0000000000002</v>
      </c>
      <c r="L56" s="18">
        <f t="shared" si="7"/>
        <v>1991</v>
      </c>
      <c r="M56" t="str">
        <f t="shared" si="8"/>
        <v>nein</v>
      </c>
    </row>
    <row r="57" spans="1:13" hidden="1" x14ac:dyDescent="0.3">
      <c r="A57" s="5" t="s">
        <v>17</v>
      </c>
      <c r="B57" s="6" t="s">
        <v>151</v>
      </c>
      <c r="C57" s="6" t="s">
        <v>152</v>
      </c>
      <c r="D57" s="6" t="s">
        <v>153</v>
      </c>
      <c r="E57" s="6">
        <v>6048</v>
      </c>
      <c r="F57" s="6" t="s">
        <v>16</v>
      </c>
      <c r="G57" s="16" t="str">
        <f>VLOOKUP(F57,Kantone!$A$2:$B$107,2,FALSE)</f>
        <v>LU</v>
      </c>
      <c r="H57" s="7">
        <v>34536</v>
      </c>
      <c r="I57" s="2">
        <v>2</v>
      </c>
      <c r="J57" s="14">
        <v>1902</v>
      </c>
      <c r="K57" s="14">
        <f t="shared" si="6"/>
        <v>2092.2000000000003</v>
      </c>
      <c r="L57" s="18">
        <f t="shared" si="7"/>
        <v>1994</v>
      </c>
      <c r="M57" t="str">
        <f t="shared" si="8"/>
        <v>nein</v>
      </c>
    </row>
    <row r="58" spans="1:13" hidden="1" x14ac:dyDescent="0.3">
      <c r="A58" s="5" t="s">
        <v>17</v>
      </c>
      <c r="B58" s="6" t="s">
        <v>255</v>
      </c>
      <c r="C58" s="6" t="s">
        <v>256</v>
      </c>
      <c r="D58" s="6" t="s">
        <v>257</v>
      </c>
      <c r="E58" s="6">
        <v>6048</v>
      </c>
      <c r="F58" s="6" t="s">
        <v>16</v>
      </c>
      <c r="G58" s="16" t="str">
        <f>VLOOKUP(F58,Kantone!$A$2:$B$107,2,FALSE)</f>
        <v>LU</v>
      </c>
      <c r="H58" s="7">
        <v>35492</v>
      </c>
      <c r="I58" s="2">
        <v>0</v>
      </c>
      <c r="J58" s="14">
        <v>0</v>
      </c>
      <c r="K58" s="14">
        <f t="shared" si="6"/>
        <v>0</v>
      </c>
      <c r="L58" s="18">
        <f t="shared" si="7"/>
        <v>1997</v>
      </c>
      <c r="M58" t="str">
        <f t="shared" si="8"/>
        <v>ja</v>
      </c>
    </row>
    <row r="59" spans="1:13" hidden="1" x14ac:dyDescent="0.3">
      <c r="A59" s="5" t="s">
        <v>17</v>
      </c>
      <c r="B59" s="6" t="s">
        <v>122</v>
      </c>
      <c r="C59" s="6" t="s">
        <v>121</v>
      </c>
      <c r="D59" s="6" t="s">
        <v>123</v>
      </c>
      <c r="E59" s="6">
        <v>6010</v>
      </c>
      <c r="F59" s="6" t="s">
        <v>21</v>
      </c>
      <c r="G59" s="16" t="str">
        <f>VLOOKUP(F59,Kantone!$A$2:$B$107,2,FALSE)</f>
        <v>LU</v>
      </c>
      <c r="H59" s="7">
        <v>35475</v>
      </c>
      <c r="I59" s="2">
        <v>4</v>
      </c>
      <c r="J59" s="14">
        <v>6436</v>
      </c>
      <c r="K59" s="14">
        <f t="shared" si="6"/>
        <v>7079.6</v>
      </c>
      <c r="L59" s="18">
        <f t="shared" si="7"/>
        <v>1997</v>
      </c>
      <c r="M59" t="str">
        <f t="shared" si="8"/>
        <v>ja</v>
      </c>
    </row>
    <row r="60" spans="1:13" hidden="1" x14ac:dyDescent="0.3">
      <c r="A60" s="5" t="s">
        <v>17</v>
      </c>
      <c r="B60" s="6" t="s">
        <v>415</v>
      </c>
      <c r="C60" s="6" t="s">
        <v>416</v>
      </c>
      <c r="D60" s="6" t="s">
        <v>417</v>
      </c>
      <c r="E60" s="6">
        <v>6300</v>
      </c>
      <c r="F60" s="6" t="s">
        <v>51</v>
      </c>
      <c r="G60" s="16" t="str">
        <f>VLOOKUP(F60,Kantone!$A$2:$B$107,2,FALSE)</f>
        <v>ZG</v>
      </c>
      <c r="H60" s="7">
        <v>33954</v>
      </c>
      <c r="I60" s="2">
        <v>2</v>
      </c>
      <c r="J60" s="14">
        <v>3604</v>
      </c>
      <c r="K60" s="14"/>
      <c r="L60" s="18"/>
    </row>
    <row r="61" spans="1:13" hidden="1" x14ac:dyDescent="0.3">
      <c r="A61" s="5" t="s">
        <v>17</v>
      </c>
      <c r="B61" s="6" t="s">
        <v>575</v>
      </c>
      <c r="C61" s="6" t="s">
        <v>576</v>
      </c>
      <c r="D61" s="6" t="s">
        <v>577</v>
      </c>
      <c r="E61" s="6">
        <v>4710</v>
      </c>
      <c r="F61" s="6" t="s">
        <v>528</v>
      </c>
      <c r="G61" s="16" t="str">
        <f>VLOOKUP(F61,Kantone!$A$2:$B$107,2,FALSE)</f>
        <v>SO</v>
      </c>
      <c r="H61" s="7">
        <v>35504</v>
      </c>
      <c r="I61" s="2">
        <v>1</v>
      </c>
      <c r="J61" s="14">
        <v>1436</v>
      </c>
      <c r="K61" s="14">
        <f t="shared" ref="K61:K71" si="9">J61*(1+$M$1)</f>
        <v>1579.6000000000001</v>
      </c>
      <c r="L61" s="18">
        <f t="shared" ref="L61:L71" si="10">YEAR(H61)</f>
        <v>1997</v>
      </c>
      <c r="M61" t="str">
        <f t="shared" ref="M61:M71" si="11">IF(L61=1997,"ja","nein")</f>
        <v>ja</v>
      </c>
    </row>
    <row r="62" spans="1:13" hidden="1" x14ac:dyDescent="0.3">
      <c r="A62" s="5" t="s">
        <v>17</v>
      </c>
      <c r="B62" s="6" t="s">
        <v>553</v>
      </c>
      <c r="C62" s="6" t="s">
        <v>576</v>
      </c>
      <c r="D62" s="6" t="s">
        <v>554</v>
      </c>
      <c r="E62" s="6">
        <v>4710</v>
      </c>
      <c r="F62" s="6" t="s">
        <v>528</v>
      </c>
      <c r="G62" s="16" t="str">
        <f>VLOOKUP(F62,Kantone!$A$2:$B$107,2,FALSE)</f>
        <v>SO</v>
      </c>
      <c r="H62" s="7">
        <v>34919</v>
      </c>
      <c r="I62" s="2">
        <v>1</v>
      </c>
      <c r="J62" s="14">
        <v>1500</v>
      </c>
      <c r="K62" s="14">
        <f t="shared" si="9"/>
        <v>1650.0000000000002</v>
      </c>
      <c r="L62" s="18">
        <f t="shared" si="10"/>
        <v>1995</v>
      </c>
      <c r="M62" t="str">
        <f t="shared" si="11"/>
        <v>nein</v>
      </c>
    </row>
    <row r="63" spans="1:13" hidden="1" x14ac:dyDescent="0.3">
      <c r="A63" s="5" t="s">
        <v>17</v>
      </c>
      <c r="B63" s="6" t="s">
        <v>344</v>
      </c>
      <c r="C63" s="6" t="s">
        <v>345</v>
      </c>
      <c r="D63" s="6" t="s">
        <v>346</v>
      </c>
      <c r="E63" s="6">
        <v>6045</v>
      </c>
      <c r="F63" s="6" t="s">
        <v>91</v>
      </c>
      <c r="G63" s="16" t="str">
        <f>VLOOKUP(F63,Kantone!$A$2:$B$107,2,FALSE)</f>
        <v>LU</v>
      </c>
      <c r="H63" s="7">
        <v>34502</v>
      </c>
      <c r="I63" s="2">
        <v>4</v>
      </c>
      <c r="J63" s="14">
        <v>7636</v>
      </c>
      <c r="K63" s="14">
        <f t="shared" si="9"/>
        <v>8399.6</v>
      </c>
      <c r="L63" s="18">
        <f t="shared" si="10"/>
        <v>1994</v>
      </c>
      <c r="M63" t="str">
        <f t="shared" si="11"/>
        <v>nein</v>
      </c>
    </row>
    <row r="64" spans="1:13" hidden="1" x14ac:dyDescent="0.3">
      <c r="A64" s="5" t="s">
        <v>17</v>
      </c>
      <c r="B64" s="6" t="s">
        <v>204</v>
      </c>
      <c r="C64" s="6" t="s">
        <v>205</v>
      </c>
      <c r="D64" s="6" t="s">
        <v>206</v>
      </c>
      <c r="E64" s="6">
        <v>6003</v>
      </c>
      <c r="F64" s="6" t="s">
        <v>12</v>
      </c>
      <c r="G64" s="16" t="str">
        <f>VLOOKUP(F64,Kantone!$A$2:$B$107,2,FALSE)</f>
        <v>LU</v>
      </c>
      <c r="H64" s="7">
        <v>33084</v>
      </c>
      <c r="I64" s="2">
        <v>4</v>
      </c>
      <c r="J64" s="14">
        <v>4876</v>
      </c>
      <c r="K64" s="14">
        <f t="shared" si="9"/>
        <v>5363.6</v>
      </c>
      <c r="L64" s="18">
        <f t="shared" si="10"/>
        <v>1990</v>
      </c>
      <c r="M64" t="str">
        <f t="shared" si="11"/>
        <v>nein</v>
      </c>
    </row>
    <row r="65" spans="1:13" hidden="1" x14ac:dyDescent="0.3">
      <c r="A65" s="5" t="s">
        <v>17</v>
      </c>
      <c r="B65" s="6" t="s">
        <v>305</v>
      </c>
      <c r="C65" s="6" t="s">
        <v>304</v>
      </c>
      <c r="D65" s="6" t="s">
        <v>306</v>
      </c>
      <c r="E65" s="6">
        <v>6002</v>
      </c>
      <c r="F65" s="6" t="s">
        <v>12</v>
      </c>
      <c r="G65" s="16" t="str">
        <f>VLOOKUP(F65,Kantone!$A$2:$B$107,2,FALSE)</f>
        <v>LU</v>
      </c>
      <c r="H65" s="7">
        <v>35078</v>
      </c>
      <c r="I65" s="2">
        <v>1</v>
      </c>
      <c r="J65" s="14">
        <v>1032</v>
      </c>
      <c r="K65" s="14">
        <f t="shared" si="9"/>
        <v>1135.2</v>
      </c>
      <c r="L65" s="18">
        <f t="shared" si="10"/>
        <v>1996</v>
      </c>
      <c r="M65" t="str">
        <f t="shared" si="11"/>
        <v>nein</v>
      </c>
    </row>
    <row r="66" spans="1:13" hidden="1" x14ac:dyDescent="0.3">
      <c r="A66" s="8" t="s">
        <v>17</v>
      </c>
      <c r="B66" s="6" t="s">
        <v>176</v>
      </c>
      <c r="C66" s="6" t="s">
        <v>175</v>
      </c>
      <c r="D66" s="6" t="s">
        <v>177</v>
      </c>
      <c r="E66" s="6">
        <v>6002</v>
      </c>
      <c r="F66" s="6" t="s">
        <v>12</v>
      </c>
      <c r="G66" s="16" t="str">
        <f>VLOOKUP(F66,Kantone!$A$2:$B$107,2,FALSE)</f>
        <v>LU</v>
      </c>
      <c r="H66" s="7">
        <v>34555</v>
      </c>
      <c r="I66" s="2">
        <v>2</v>
      </c>
      <c r="J66" s="14">
        <v>3840</v>
      </c>
      <c r="K66" s="14">
        <f t="shared" si="9"/>
        <v>4224</v>
      </c>
      <c r="L66" s="18">
        <f t="shared" si="10"/>
        <v>1994</v>
      </c>
      <c r="M66" t="str">
        <f t="shared" si="11"/>
        <v>nein</v>
      </c>
    </row>
    <row r="67" spans="1:13" hidden="1" x14ac:dyDescent="0.3">
      <c r="A67" s="5" t="s">
        <v>17</v>
      </c>
      <c r="B67" s="6" t="s">
        <v>578</v>
      </c>
      <c r="C67" s="6" t="s">
        <v>576</v>
      </c>
      <c r="D67" s="6" t="s">
        <v>579</v>
      </c>
      <c r="E67" s="6">
        <v>4710</v>
      </c>
      <c r="F67" s="6" t="s">
        <v>528</v>
      </c>
      <c r="G67" s="16" t="str">
        <f>VLOOKUP(F67,Kantone!$A$2:$B$107,2,FALSE)</f>
        <v>SO</v>
      </c>
      <c r="H67" s="7">
        <v>34989</v>
      </c>
      <c r="I67" s="2">
        <v>0</v>
      </c>
      <c r="J67" s="14">
        <v>0</v>
      </c>
      <c r="K67" s="14">
        <f t="shared" si="9"/>
        <v>0</v>
      </c>
      <c r="L67" s="18">
        <f t="shared" si="10"/>
        <v>1995</v>
      </c>
      <c r="M67" t="str">
        <f t="shared" si="11"/>
        <v>nein</v>
      </c>
    </row>
    <row r="68" spans="1:13" hidden="1" x14ac:dyDescent="0.3">
      <c r="A68" s="5" t="s">
        <v>17</v>
      </c>
      <c r="B68" s="6" t="s">
        <v>501</v>
      </c>
      <c r="C68" s="6" t="s">
        <v>500</v>
      </c>
      <c r="D68" s="6" t="s">
        <v>502</v>
      </c>
      <c r="E68" s="6">
        <v>6010</v>
      </c>
      <c r="F68" s="6" t="s">
        <v>21</v>
      </c>
      <c r="G68" s="16" t="str">
        <f>VLOOKUP(F68,Kantone!$A$2:$B$107,2,FALSE)</f>
        <v>LU</v>
      </c>
      <c r="H68" s="7">
        <v>33125</v>
      </c>
      <c r="I68" s="2">
        <v>3</v>
      </c>
      <c r="J68" s="14">
        <v>2232</v>
      </c>
      <c r="K68" s="14">
        <f t="shared" si="9"/>
        <v>2455.2000000000003</v>
      </c>
      <c r="L68" s="18">
        <f t="shared" si="10"/>
        <v>1990</v>
      </c>
      <c r="M68" t="str">
        <f t="shared" si="11"/>
        <v>nein</v>
      </c>
    </row>
    <row r="69" spans="1:13" x14ac:dyDescent="0.3">
      <c r="A69" s="5" t="s">
        <v>17</v>
      </c>
      <c r="B69" s="6" t="s">
        <v>529</v>
      </c>
      <c r="C69" s="6" t="s">
        <v>526</v>
      </c>
      <c r="D69" s="6" t="s">
        <v>530</v>
      </c>
      <c r="E69" s="6">
        <v>4303</v>
      </c>
      <c r="F69" s="6" t="s">
        <v>30</v>
      </c>
      <c r="G69" s="16" t="str">
        <f>VLOOKUP(F69,Kantone!$A$2:$B$107,2,FALSE)</f>
        <v>AG</v>
      </c>
      <c r="H69" s="7">
        <v>33363</v>
      </c>
      <c r="I69" s="2">
        <v>4</v>
      </c>
      <c r="J69" s="14">
        <v>1788</v>
      </c>
      <c r="K69" s="14">
        <f t="shared" si="9"/>
        <v>1966.8000000000002</v>
      </c>
      <c r="L69" s="18">
        <f t="shared" si="10"/>
        <v>1991</v>
      </c>
      <c r="M69" t="str">
        <f t="shared" si="11"/>
        <v>nein</v>
      </c>
    </row>
    <row r="70" spans="1:13" x14ac:dyDescent="0.3">
      <c r="A70" s="5" t="s">
        <v>17</v>
      </c>
      <c r="B70" s="6" t="s">
        <v>144</v>
      </c>
      <c r="C70" s="6" t="s">
        <v>142</v>
      </c>
      <c r="D70" s="6" t="s">
        <v>145</v>
      </c>
      <c r="E70" s="6">
        <v>4313</v>
      </c>
      <c r="F70" s="6" t="s">
        <v>146</v>
      </c>
      <c r="G70" s="16" t="str">
        <f>VLOOKUP(F70,Kantone!$A$2:$B$107,2,FALSE)</f>
        <v>AG</v>
      </c>
      <c r="H70" s="7">
        <v>34928</v>
      </c>
      <c r="I70" s="2">
        <v>3</v>
      </c>
      <c r="J70" s="14">
        <v>4485</v>
      </c>
      <c r="K70" s="14">
        <f t="shared" si="9"/>
        <v>4933.5</v>
      </c>
      <c r="L70" s="18">
        <f t="shared" si="10"/>
        <v>1995</v>
      </c>
      <c r="M70" t="str">
        <f t="shared" si="11"/>
        <v>nein</v>
      </c>
    </row>
    <row r="71" spans="1:13" hidden="1" x14ac:dyDescent="0.3">
      <c r="A71" s="5" t="s">
        <v>17</v>
      </c>
      <c r="B71" s="6" t="s">
        <v>405</v>
      </c>
      <c r="C71" s="6" t="s">
        <v>406</v>
      </c>
      <c r="D71" s="6" t="s">
        <v>407</v>
      </c>
      <c r="E71" s="6">
        <v>6210</v>
      </c>
      <c r="F71" s="6" t="s">
        <v>157</v>
      </c>
      <c r="G71" s="16" t="str">
        <f>VLOOKUP(F71,Kantone!$A$2:$B$107,2,FALSE)</f>
        <v>LU</v>
      </c>
      <c r="H71" s="7">
        <v>34115</v>
      </c>
      <c r="I71" s="2">
        <v>0</v>
      </c>
      <c r="J71" s="14">
        <v>0</v>
      </c>
      <c r="K71" s="14">
        <f t="shared" si="9"/>
        <v>0</v>
      </c>
      <c r="L71" s="18">
        <f t="shared" si="10"/>
        <v>1993</v>
      </c>
      <c r="M71" t="str">
        <f t="shared" si="11"/>
        <v>nein</v>
      </c>
    </row>
    <row r="72" spans="1:13" hidden="1" x14ac:dyDescent="0.3">
      <c r="A72" s="5" t="s">
        <v>17</v>
      </c>
      <c r="B72" s="6" t="s">
        <v>492</v>
      </c>
      <c r="C72" s="6" t="s">
        <v>493</v>
      </c>
      <c r="D72" s="6" t="s">
        <v>494</v>
      </c>
      <c r="E72" s="6">
        <v>6403</v>
      </c>
      <c r="F72" s="6" t="s">
        <v>382</v>
      </c>
      <c r="G72" s="16" t="str">
        <f>VLOOKUP(F72,Kantone!$A$2:$B$107,2,FALSE)</f>
        <v>SZ</v>
      </c>
      <c r="H72" s="7">
        <v>34029</v>
      </c>
      <c r="I72" s="2">
        <v>4</v>
      </c>
      <c r="J72" s="14">
        <v>5504</v>
      </c>
      <c r="K72" s="14"/>
      <c r="L72" s="18"/>
    </row>
    <row r="73" spans="1:13" x14ac:dyDescent="0.3">
      <c r="A73" s="5" t="s">
        <v>17</v>
      </c>
      <c r="B73" s="6" t="s">
        <v>450</v>
      </c>
      <c r="C73" s="6" t="s">
        <v>446</v>
      </c>
      <c r="D73" s="6" t="s">
        <v>451</v>
      </c>
      <c r="E73" s="6">
        <v>4314</v>
      </c>
      <c r="F73" s="6" t="s">
        <v>95</v>
      </c>
      <c r="G73" s="16" t="str">
        <f>VLOOKUP(F73,Kantone!$A$2:$B$107,2,FALSE)</f>
        <v>AG</v>
      </c>
      <c r="H73" s="7">
        <v>33514</v>
      </c>
      <c r="I73" s="2">
        <v>2</v>
      </c>
      <c r="J73" s="14">
        <v>2114</v>
      </c>
      <c r="K73" s="14">
        <f t="shared" ref="K73:K86" si="12">J73*(1+$M$1)</f>
        <v>2325.4</v>
      </c>
      <c r="L73" s="18">
        <f t="shared" ref="L73:L86" si="13">YEAR(H73)</f>
        <v>1991</v>
      </c>
      <c r="M73" t="str">
        <f t="shared" ref="M73:M86" si="14">IF(L73=1997,"ja","nein")</f>
        <v>nein</v>
      </c>
    </row>
    <row r="74" spans="1:13" hidden="1" x14ac:dyDescent="0.3">
      <c r="A74" s="5" t="s">
        <v>17</v>
      </c>
      <c r="B74" s="6" t="s">
        <v>299</v>
      </c>
      <c r="C74" s="6" t="s">
        <v>297</v>
      </c>
      <c r="D74" s="6" t="s">
        <v>300</v>
      </c>
      <c r="E74" s="6">
        <v>6003</v>
      </c>
      <c r="F74" s="6" t="s">
        <v>12</v>
      </c>
      <c r="G74" s="16" t="str">
        <f>VLOOKUP(F74,Kantone!$A$2:$B$107,2,FALSE)</f>
        <v>LU</v>
      </c>
      <c r="H74" s="7">
        <v>35768</v>
      </c>
      <c r="I74" s="2">
        <v>4</v>
      </c>
      <c r="J74" s="14">
        <v>5180</v>
      </c>
      <c r="K74" s="14">
        <f t="shared" si="12"/>
        <v>5698.0000000000009</v>
      </c>
      <c r="L74" s="18">
        <f t="shared" si="13"/>
        <v>1997</v>
      </c>
      <c r="M74" t="str">
        <f t="shared" si="14"/>
        <v>ja</v>
      </c>
    </row>
    <row r="75" spans="1:13" x14ac:dyDescent="0.3">
      <c r="A75" s="5" t="s">
        <v>17</v>
      </c>
      <c r="B75" s="6" t="s">
        <v>83</v>
      </c>
      <c r="C75" s="6" t="s">
        <v>297</v>
      </c>
      <c r="D75" s="6" t="s">
        <v>298</v>
      </c>
      <c r="E75" s="6">
        <v>4303</v>
      </c>
      <c r="F75" s="6" t="s">
        <v>30</v>
      </c>
      <c r="G75" s="16" t="str">
        <f>VLOOKUP(F75,Kantone!$A$2:$B$107,2,FALSE)</f>
        <v>AG</v>
      </c>
      <c r="H75" s="7">
        <v>35205</v>
      </c>
      <c r="I75" s="2">
        <v>2</v>
      </c>
      <c r="J75" s="14">
        <v>2854</v>
      </c>
      <c r="K75" s="14">
        <f t="shared" si="12"/>
        <v>3139.4</v>
      </c>
      <c r="L75" s="18">
        <f t="shared" si="13"/>
        <v>1996</v>
      </c>
      <c r="M75" t="str">
        <f t="shared" si="14"/>
        <v>nein</v>
      </c>
    </row>
    <row r="76" spans="1:13" hidden="1" x14ac:dyDescent="0.3">
      <c r="A76" s="5" t="s">
        <v>17</v>
      </c>
      <c r="B76" s="6" t="s">
        <v>154</v>
      </c>
      <c r="C76" s="6" t="s">
        <v>155</v>
      </c>
      <c r="D76" s="6" t="s">
        <v>156</v>
      </c>
      <c r="E76" s="6">
        <v>6210</v>
      </c>
      <c r="F76" s="6" t="s">
        <v>157</v>
      </c>
      <c r="G76" s="16" t="str">
        <f>VLOOKUP(F76,Kantone!$A$2:$B$107,2,FALSE)</f>
        <v>LU</v>
      </c>
      <c r="H76" s="7">
        <v>35065</v>
      </c>
      <c r="I76" s="2">
        <v>2</v>
      </c>
      <c r="J76" s="14">
        <v>2404</v>
      </c>
      <c r="K76" s="14">
        <f t="shared" si="12"/>
        <v>2644.4</v>
      </c>
      <c r="L76" s="18">
        <f t="shared" si="13"/>
        <v>1996</v>
      </c>
      <c r="M76" t="str">
        <f t="shared" si="14"/>
        <v>nein</v>
      </c>
    </row>
    <row r="77" spans="1:13" hidden="1" x14ac:dyDescent="0.3">
      <c r="A77" s="5" t="s">
        <v>17</v>
      </c>
      <c r="B77" s="6" t="s">
        <v>327</v>
      </c>
      <c r="C77" s="6" t="s">
        <v>328</v>
      </c>
      <c r="D77" s="6" t="s">
        <v>329</v>
      </c>
      <c r="E77" s="6">
        <v>6048</v>
      </c>
      <c r="F77" s="6" t="s">
        <v>16</v>
      </c>
      <c r="G77" s="16" t="str">
        <f>VLOOKUP(F77,Kantone!$A$2:$B$107,2,FALSE)</f>
        <v>LU</v>
      </c>
      <c r="H77" s="7">
        <v>34476</v>
      </c>
      <c r="I77" s="2">
        <v>3</v>
      </c>
      <c r="J77" s="14">
        <v>1707</v>
      </c>
      <c r="K77" s="14">
        <f t="shared" si="12"/>
        <v>1877.7</v>
      </c>
      <c r="L77" s="18">
        <f t="shared" si="13"/>
        <v>1994</v>
      </c>
      <c r="M77" t="str">
        <f t="shared" si="14"/>
        <v>nein</v>
      </c>
    </row>
    <row r="78" spans="1:13" hidden="1" x14ac:dyDescent="0.3">
      <c r="A78" s="5" t="s">
        <v>17</v>
      </c>
      <c r="B78" s="6" t="s">
        <v>65</v>
      </c>
      <c r="C78" s="6" t="s">
        <v>421</v>
      </c>
      <c r="D78" s="6" t="s">
        <v>422</v>
      </c>
      <c r="E78" s="6">
        <v>6003</v>
      </c>
      <c r="F78" s="6" t="s">
        <v>12</v>
      </c>
      <c r="G78" s="16" t="str">
        <f>VLOOKUP(F78,Kantone!$A$2:$B$107,2,FALSE)</f>
        <v>LU</v>
      </c>
      <c r="H78" s="7">
        <v>33670</v>
      </c>
      <c r="I78" s="2">
        <v>2</v>
      </c>
      <c r="J78" s="14">
        <v>1516</v>
      </c>
      <c r="K78" s="14">
        <f t="shared" si="12"/>
        <v>1667.6000000000001</v>
      </c>
      <c r="L78" s="18">
        <f t="shared" si="13"/>
        <v>1992</v>
      </c>
      <c r="M78" t="str">
        <f t="shared" si="14"/>
        <v>nein</v>
      </c>
    </row>
    <row r="79" spans="1:13" hidden="1" x14ac:dyDescent="0.3">
      <c r="A79" s="5" t="s">
        <v>17</v>
      </c>
      <c r="B79" s="6" t="s">
        <v>244</v>
      </c>
      <c r="C79" s="6" t="s">
        <v>245</v>
      </c>
      <c r="D79" s="6" t="s">
        <v>246</v>
      </c>
      <c r="E79" s="6">
        <v>6203</v>
      </c>
      <c r="F79" s="6" t="s">
        <v>247</v>
      </c>
      <c r="G79" s="16" t="str">
        <f>VLOOKUP(F79,Kantone!$A$2:$B$107,2,FALSE)</f>
        <v>LU</v>
      </c>
      <c r="H79" s="7">
        <v>33419</v>
      </c>
      <c r="I79" s="2">
        <v>1</v>
      </c>
      <c r="J79" s="14">
        <v>533</v>
      </c>
      <c r="K79" s="14">
        <f t="shared" si="12"/>
        <v>586.30000000000007</v>
      </c>
      <c r="L79" s="18">
        <f t="shared" si="13"/>
        <v>1991</v>
      </c>
      <c r="M79" t="str">
        <f t="shared" si="14"/>
        <v>nein</v>
      </c>
    </row>
    <row r="80" spans="1:13" hidden="1" x14ac:dyDescent="0.3">
      <c r="A80" s="5" t="s">
        <v>17</v>
      </c>
      <c r="B80" s="6" t="s">
        <v>134</v>
      </c>
      <c r="C80" s="6" t="s">
        <v>135</v>
      </c>
      <c r="D80" s="6" t="s">
        <v>136</v>
      </c>
      <c r="E80" s="6">
        <v>6010</v>
      </c>
      <c r="F80" s="6" t="s">
        <v>21</v>
      </c>
      <c r="G80" s="16" t="str">
        <f>VLOOKUP(F80,Kantone!$A$2:$B$107,2,FALSE)</f>
        <v>LU</v>
      </c>
      <c r="H80" s="7">
        <v>33506</v>
      </c>
      <c r="I80" s="2">
        <v>3</v>
      </c>
      <c r="J80" s="14">
        <v>4230</v>
      </c>
      <c r="K80" s="14">
        <f t="shared" si="12"/>
        <v>4653</v>
      </c>
      <c r="L80" s="18">
        <f t="shared" si="13"/>
        <v>1991</v>
      </c>
      <c r="M80" t="str">
        <f t="shared" si="14"/>
        <v>nein</v>
      </c>
    </row>
    <row r="81" spans="1:13" x14ac:dyDescent="0.3">
      <c r="A81" s="5" t="s">
        <v>17</v>
      </c>
      <c r="B81" s="6" t="s">
        <v>580</v>
      </c>
      <c r="C81" s="6" t="s">
        <v>576</v>
      </c>
      <c r="D81" s="6" t="s">
        <v>581</v>
      </c>
      <c r="E81" s="6">
        <v>4312</v>
      </c>
      <c r="F81" s="6" t="s">
        <v>273</v>
      </c>
      <c r="G81" s="16" t="str">
        <f>VLOOKUP(F81,Kantone!$A$2:$B$107,2,FALSE)</f>
        <v>AG</v>
      </c>
      <c r="H81" s="7">
        <v>33479</v>
      </c>
      <c r="I81" s="2">
        <v>3</v>
      </c>
      <c r="J81" s="14">
        <v>3228</v>
      </c>
      <c r="K81" s="14">
        <f t="shared" si="12"/>
        <v>3550.8</v>
      </c>
      <c r="L81" s="18">
        <f t="shared" si="13"/>
        <v>1991</v>
      </c>
      <c r="M81" t="str">
        <f t="shared" si="14"/>
        <v>nein</v>
      </c>
    </row>
    <row r="82" spans="1:13" hidden="1" x14ac:dyDescent="0.3">
      <c r="A82" s="5" t="s">
        <v>17</v>
      </c>
      <c r="B82" s="6" t="s">
        <v>34</v>
      </c>
      <c r="C82" s="6" t="s">
        <v>32</v>
      </c>
      <c r="D82" s="6" t="s">
        <v>35</v>
      </c>
      <c r="E82" s="6">
        <v>6002</v>
      </c>
      <c r="F82" s="6" t="s">
        <v>12</v>
      </c>
      <c r="G82" s="16" t="str">
        <f>VLOOKUP(F82,Kantone!$A$2:$B$107,2,FALSE)</f>
        <v>LU</v>
      </c>
      <c r="H82" s="7">
        <v>35847</v>
      </c>
      <c r="I82" s="2">
        <v>1</v>
      </c>
      <c r="J82" s="14">
        <v>1950</v>
      </c>
      <c r="K82" s="14">
        <f t="shared" si="12"/>
        <v>2145</v>
      </c>
      <c r="L82" s="18">
        <f t="shared" si="13"/>
        <v>1998</v>
      </c>
      <c r="M82" t="str">
        <f t="shared" si="14"/>
        <v>nein</v>
      </c>
    </row>
    <row r="83" spans="1:13" hidden="1" x14ac:dyDescent="0.3">
      <c r="A83" s="5" t="s">
        <v>17</v>
      </c>
      <c r="B83" s="6" t="s">
        <v>537</v>
      </c>
      <c r="C83" s="6" t="s">
        <v>538</v>
      </c>
      <c r="D83" s="6" t="s">
        <v>539</v>
      </c>
      <c r="E83" s="6">
        <v>4710</v>
      </c>
      <c r="F83" s="6" t="s">
        <v>528</v>
      </c>
      <c r="G83" s="16" t="str">
        <f>VLOOKUP(F83,Kantone!$A$2:$B$107,2,FALSE)</f>
        <v>SO</v>
      </c>
      <c r="H83" s="7">
        <v>35585</v>
      </c>
      <c r="I83" s="2">
        <v>1</v>
      </c>
      <c r="J83" s="14">
        <v>1327</v>
      </c>
      <c r="K83" s="14">
        <f t="shared" si="12"/>
        <v>1459.7</v>
      </c>
      <c r="L83" s="18">
        <f t="shared" si="13"/>
        <v>1997</v>
      </c>
      <c r="M83" t="str">
        <f t="shared" si="14"/>
        <v>ja</v>
      </c>
    </row>
    <row r="84" spans="1:13" hidden="1" x14ac:dyDescent="0.3">
      <c r="A84" s="5" t="s">
        <v>17</v>
      </c>
      <c r="B84" s="6" t="s">
        <v>341</v>
      </c>
      <c r="C84" s="6" t="s">
        <v>342</v>
      </c>
      <c r="D84" s="6" t="s">
        <v>343</v>
      </c>
      <c r="E84" s="6">
        <v>6010</v>
      </c>
      <c r="F84" s="6" t="s">
        <v>21</v>
      </c>
      <c r="G84" s="16" t="str">
        <f>VLOOKUP(F84,Kantone!$A$2:$B$107,2,FALSE)</f>
        <v>LU</v>
      </c>
      <c r="H84" s="7">
        <v>34284</v>
      </c>
      <c r="I84" s="2">
        <v>4</v>
      </c>
      <c r="J84" s="14">
        <v>4228</v>
      </c>
      <c r="K84" s="14">
        <f t="shared" si="12"/>
        <v>4650.8</v>
      </c>
      <c r="L84" s="18">
        <f t="shared" si="13"/>
        <v>1993</v>
      </c>
      <c r="M84" t="str">
        <f t="shared" si="14"/>
        <v>nein</v>
      </c>
    </row>
    <row r="85" spans="1:13" hidden="1" x14ac:dyDescent="0.3">
      <c r="A85" s="5" t="s">
        <v>17</v>
      </c>
      <c r="B85" s="6" t="s">
        <v>462</v>
      </c>
      <c r="C85" s="6" t="s">
        <v>461</v>
      </c>
      <c r="D85" s="6" t="s">
        <v>463</v>
      </c>
      <c r="E85" s="6">
        <v>6010</v>
      </c>
      <c r="F85" s="6" t="s">
        <v>21</v>
      </c>
      <c r="G85" s="16" t="str">
        <f>VLOOKUP(F85,Kantone!$A$2:$B$107,2,FALSE)</f>
        <v>LU</v>
      </c>
      <c r="H85" s="7">
        <v>34405</v>
      </c>
      <c r="I85" s="2">
        <v>2</v>
      </c>
      <c r="J85" s="14">
        <v>1452</v>
      </c>
      <c r="K85" s="14">
        <f t="shared" si="12"/>
        <v>1597.2</v>
      </c>
      <c r="L85" s="18">
        <f t="shared" si="13"/>
        <v>1994</v>
      </c>
      <c r="M85" t="str">
        <f t="shared" si="14"/>
        <v>nein</v>
      </c>
    </row>
    <row r="86" spans="1:13" hidden="1" x14ac:dyDescent="0.3">
      <c r="A86" s="5" t="s">
        <v>17</v>
      </c>
      <c r="B86" s="6" t="s">
        <v>568</v>
      </c>
      <c r="C86" s="6" t="s">
        <v>569</v>
      </c>
      <c r="D86" s="6" t="s">
        <v>570</v>
      </c>
      <c r="E86" s="6">
        <v>4710</v>
      </c>
      <c r="F86" s="6" t="s">
        <v>528</v>
      </c>
      <c r="G86" s="16" t="str">
        <f>VLOOKUP(F86,Kantone!$A$2:$B$107,2,FALSE)</f>
        <v>SO</v>
      </c>
      <c r="H86" s="7">
        <v>35998</v>
      </c>
      <c r="I86" s="2">
        <v>4</v>
      </c>
      <c r="J86" s="14">
        <v>2652</v>
      </c>
      <c r="K86" s="14">
        <f t="shared" si="12"/>
        <v>2917.2000000000003</v>
      </c>
      <c r="L86" s="18">
        <f t="shared" si="13"/>
        <v>1998</v>
      </c>
      <c r="M86" t="str">
        <f t="shared" si="14"/>
        <v>nein</v>
      </c>
    </row>
    <row r="87" spans="1:13" hidden="1" x14ac:dyDescent="0.3">
      <c r="A87" s="5" t="s">
        <v>17</v>
      </c>
      <c r="B87" s="6" t="s">
        <v>390</v>
      </c>
      <c r="C87" s="6" t="s">
        <v>389</v>
      </c>
      <c r="D87" s="6" t="s">
        <v>391</v>
      </c>
      <c r="E87" s="6">
        <v>6403</v>
      </c>
      <c r="F87" s="6" t="s">
        <v>382</v>
      </c>
      <c r="G87" s="16" t="str">
        <f>VLOOKUP(F87,Kantone!$A$2:$B$107,2,FALSE)</f>
        <v>SZ</v>
      </c>
      <c r="H87" s="7">
        <v>35305</v>
      </c>
      <c r="I87" s="2">
        <v>4</v>
      </c>
      <c r="J87" s="14">
        <v>6060</v>
      </c>
      <c r="K87" s="14"/>
      <c r="L87" s="18"/>
    </row>
    <row r="88" spans="1:13" hidden="1" x14ac:dyDescent="0.3">
      <c r="A88" s="5" t="s">
        <v>17</v>
      </c>
      <c r="B88" s="6" t="s">
        <v>525</v>
      </c>
      <c r="C88" s="6" t="s">
        <v>526</v>
      </c>
      <c r="D88" s="6" t="s">
        <v>527</v>
      </c>
      <c r="E88" s="6">
        <v>4710</v>
      </c>
      <c r="F88" s="6" t="s">
        <v>528</v>
      </c>
      <c r="G88" s="16" t="str">
        <f>VLOOKUP(F88,Kantone!$A$2:$B$107,2,FALSE)</f>
        <v>SO</v>
      </c>
      <c r="H88" s="7">
        <v>35845</v>
      </c>
      <c r="I88" s="2">
        <v>2</v>
      </c>
      <c r="J88" s="14">
        <v>2904</v>
      </c>
      <c r="K88" s="14">
        <f>J88*(1+$M$1)</f>
        <v>3194.4</v>
      </c>
      <c r="L88" s="18">
        <f>YEAR(H88)</f>
        <v>1998</v>
      </c>
      <c r="M88" t="str">
        <f>IF(L88=1997,"ja","nein")</f>
        <v>nein</v>
      </c>
    </row>
    <row r="89" spans="1:13" hidden="1" x14ac:dyDescent="0.3">
      <c r="A89" s="8" t="s">
        <v>7</v>
      </c>
      <c r="B89" s="6" t="s">
        <v>220</v>
      </c>
      <c r="C89" s="6" t="s">
        <v>217</v>
      </c>
      <c r="D89" s="6" t="s">
        <v>221</v>
      </c>
      <c r="E89" s="6">
        <v>6210</v>
      </c>
      <c r="F89" s="6" t="s">
        <v>157</v>
      </c>
      <c r="G89" s="16" t="str">
        <f>VLOOKUP(F89,Kantone!$A$2:$B$107,2,FALSE)</f>
        <v>LU</v>
      </c>
      <c r="H89" s="7">
        <v>33948</v>
      </c>
      <c r="I89" s="2">
        <v>0</v>
      </c>
      <c r="J89" s="14">
        <v>0</v>
      </c>
      <c r="K89" s="14">
        <f>J89*(1+$M$1)</f>
        <v>0</v>
      </c>
      <c r="L89" s="18">
        <f>YEAR(H89)</f>
        <v>1992</v>
      </c>
      <c r="M89" t="str">
        <f>IF(L89=1997,"ja","nein")</f>
        <v>nein</v>
      </c>
    </row>
    <row r="90" spans="1:13" hidden="1" x14ac:dyDescent="0.3">
      <c r="A90" s="5" t="s">
        <v>7</v>
      </c>
      <c r="B90" s="6" t="s">
        <v>162</v>
      </c>
      <c r="C90" s="6" t="s">
        <v>163</v>
      </c>
      <c r="D90" s="6" t="s">
        <v>164</v>
      </c>
      <c r="E90" s="6">
        <v>6055</v>
      </c>
      <c r="F90" s="6" t="s">
        <v>165</v>
      </c>
      <c r="G90" s="16" t="str">
        <f>VLOOKUP(F90,Kantone!$A$2:$B$107,2,FALSE)</f>
        <v>OW</v>
      </c>
      <c r="H90" s="7">
        <v>33993</v>
      </c>
      <c r="I90" s="2">
        <v>0</v>
      </c>
      <c r="J90" s="14">
        <v>0</v>
      </c>
      <c r="K90" s="14">
        <f>J90*(1+$M$1)</f>
        <v>0</v>
      </c>
      <c r="L90" s="18">
        <f>YEAR(H90)</f>
        <v>1993</v>
      </c>
      <c r="M90" t="str">
        <f>IF(L90=1997,"ja","nein")</f>
        <v>nein</v>
      </c>
    </row>
    <row r="91" spans="1:13" hidden="1" x14ac:dyDescent="0.3">
      <c r="A91" s="5" t="s">
        <v>7</v>
      </c>
      <c r="B91" s="6" t="s">
        <v>103</v>
      </c>
      <c r="C91" s="6" t="s">
        <v>104</v>
      </c>
      <c r="D91" s="6" t="s">
        <v>105</v>
      </c>
      <c r="E91" s="6">
        <v>6300</v>
      </c>
      <c r="F91" s="6" t="s">
        <v>51</v>
      </c>
      <c r="G91" s="16" t="str">
        <f>VLOOKUP(F91,Kantone!$A$2:$B$107,2,FALSE)</f>
        <v>ZG</v>
      </c>
      <c r="H91" s="7">
        <v>35386</v>
      </c>
      <c r="I91" s="2">
        <v>0</v>
      </c>
      <c r="J91" s="14">
        <v>0</v>
      </c>
      <c r="K91" s="14"/>
      <c r="L91" s="18"/>
    </row>
    <row r="92" spans="1:13" x14ac:dyDescent="0.3">
      <c r="A92" s="8" t="s">
        <v>7</v>
      </c>
      <c r="B92" s="6" t="s">
        <v>27</v>
      </c>
      <c r="C92" s="6" t="s">
        <v>28</v>
      </c>
      <c r="D92" s="6" t="s">
        <v>29</v>
      </c>
      <c r="E92" s="6">
        <v>4303</v>
      </c>
      <c r="F92" s="6" t="s">
        <v>30</v>
      </c>
      <c r="G92" s="16" t="str">
        <f>VLOOKUP(F92,Kantone!$A$2:$B$107,2,FALSE)</f>
        <v>AG</v>
      </c>
      <c r="H92" s="7">
        <v>33156</v>
      </c>
      <c r="I92" s="2">
        <v>4</v>
      </c>
      <c r="J92" s="14">
        <v>4988</v>
      </c>
      <c r="K92" s="14">
        <f t="shared" ref="K92:K104" si="15">J92*(1+$M$1)</f>
        <v>5486.8</v>
      </c>
      <c r="L92" s="18">
        <f t="shared" ref="L92:L104" si="16">YEAR(H92)</f>
        <v>1990</v>
      </c>
      <c r="M92" t="str">
        <f t="shared" ref="M92:M104" si="17">IF(L92=1997,"ja","nein")</f>
        <v>nein</v>
      </c>
    </row>
    <row r="93" spans="1:13" hidden="1" x14ac:dyDescent="0.3">
      <c r="A93" s="5" t="s">
        <v>7</v>
      </c>
      <c r="B93" s="6" t="s">
        <v>395</v>
      </c>
      <c r="C93" s="6" t="s">
        <v>396</v>
      </c>
      <c r="D93" s="6" t="s">
        <v>397</v>
      </c>
      <c r="E93" s="6">
        <v>6048</v>
      </c>
      <c r="F93" s="6" t="s">
        <v>16</v>
      </c>
      <c r="G93" s="16" t="str">
        <f>VLOOKUP(F93,Kantone!$A$2:$B$107,2,FALSE)</f>
        <v>LU</v>
      </c>
      <c r="H93" s="7">
        <v>34439</v>
      </c>
      <c r="I93" s="2">
        <v>1</v>
      </c>
      <c r="J93" s="14">
        <v>1577</v>
      </c>
      <c r="K93" s="14">
        <f t="shared" si="15"/>
        <v>1734.7</v>
      </c>
      <c r="L93" s="18">
        <f t="shared" si="16"/>
        <v>1994</v>
      </c>
      <c r="M93" t="str">
        <f t="shared" si="17"/>
        <v>nein</v>
      </c>
    </row>
    <row r="94" spans="1:13" hidden="1" x14ac:dyDescent="0.3">
      <c r="A94" s="5" t="s">
        <v>7</v>
      </c>
      <c r="B94" s="6" t="s">
        <v>102</v>
      </c>
      <c r="C94" s="6" t="s">
        <v>490</v>
      </c>
      <c r="D94" s="6" t="s">
        <v>491</v>
      </c>
      <c r="E94" s="6">
        <v>6210</v>
      </c>
      <c r="F94" s="6" t="s">
        <v>157</v>
      </c>
      <c r="G94" s="16" t="str">
        <f>VLOOKUP(F94,Kantone!$A$2:$B$107,2,FALSE)</f>
        <v>LU</v>
      </c>
      <c r="H94" s="7">
        <v>35149</v>
      </c>
      <c r="I94" s="2">
        <v>4</v>
      </c>
      <c r="J94" s="14">
        <v>4492</v>
      </c>
      <c r="K94" s="14">
        <f t="shared" si="15"/>
        <v>4941.2000000000007</v>
      </c>
      <c r="L94" s="18">
        <f t="shared" si="16"/>
        <v>1996</v>
      </c>
      <c r="M94" t="str">
        <f t="shared" si="17"/>
        <v>nein</v>
      </c>
    </row>
    <row r="95" spans="1:13" hidden="1" x14ac:dyDescent="0.3">
      <c r="A95" s="5" t="s">
        <v>7</v>
      </c>
      <c r="B95" s="6" t="s">
        <v>400</v>
      </c>
      <c r="C95" s="6" t="s">
        <v>396</v>
      </c>
      <c r="D95" s="6" t="s">
        <v>401</v>
      </c>
      <c r="E95" s="6">
        <v>6002</v>
      </c>
      <c r="F95" s="6" t="s">
        <v>12</v>
      </c>
      <c r="G95" s="16" t="str">
        <f>VLOOKUP(F95,Kantone!$A$2:$B$107,2,FALSE)</f>
        <v>LU</v>
      </c>
      <c r="H95" s="7">
        <v>35770</v>
      </c>
      <c r="I95" s="2">
        <v>1</v>
      </c>
      <c r="J95" s="14">
        <v>1077</v>
      </c>
      <c r="K95" s="14">
        <f t="shared" si="15"/>
        <v>1184.7</v>
      </c>
      <c r="L95" s="18">
        <f t="shared" si="16"/>
        <v>1997</v>
      </c>
      <c r="M95" t="str">
        <f t="shared" si="17"/>
        <v>ja</v>
      </c>
    </row>
    <row r="96" spans="1:13" hidden="1" x14ac:dyDescent="0.3">
      <c r="A96" s="5" t="s">
        <v>7</v>
      </c>
      <c r="B96" s="6" t="s">
        <v>608</v>
      </c>
      <c r="C96" s="6" t="s">
        <v>208</v>
      </c>
      <c r="D96" s="6" t="s">
        <v>609</v>
      </c>
      <c r="E96" s="6">
        <v>6003</v>
      </c>
      <c r="F96" s="6" t="s">
        <v>12</v>
      </c>
      <c r="G96" s="16" t="str">
        <f>VLOOKUP(F96,Kantone!$A$2:$B$107,2,FALSE)</f>
        <v>LU</v>
      </c>
      <c r="H96" s="7">
        <v>34165</v>
      </c>
      <c r="I96" s="2">
        <v>2</v>
      </c>
      <c r="J96" s="14">
        <v>2278</v>
      </c>
      <c r="K96" s="14">
        <f t="shared" si="15"/>
        <v>2505.8000000000002</v>
      </c>
      <c r="L96" s="18">
        <f t="shared" si="16"/>
        <v>1993</v>
      </c>
      <c r="M96" t="str">
        <f t="shared" si="17"/>
        <v>nein</v>
      </c>
    </row>
    <row r="97" spans="1:13" hidden="1" x14ac:dyDescent="0.3">
      <c r="A97" s="5" t="s">
        <v>7</v>
      </c>
      <c r="B97" s="6" t="s">
        <v>367</v>
      </c>
      <c r="C97" s="6" t="s">
        <v>368</v>
      </c>
      <c r="D97" s="6" t="s">
        <v>369</v>
      </c>
      <c r="E97" s="6">
        <v>6014</v>
      </c>
      <c r="F97" s="6" t="s">
        <v>79</v>
      </c>
      <c r="G97" s="16" t="str">
        <f>VLOOKUP(F97,Kantone!$A$2:$B$107,2,FALSE)</f>
        <v>LU</v>
      </c>
      <c r="H97" s="7">
        <v>35085</v>
      </c>
      <c r="I97" s="2">
        <v>2</v>
      </c>
      <c r="J97" s="14">
        <v>2826</v>
      </c>
      <c r="K97" s="14">
        <f t="shared" si="15"/>
        <v>3108.6000000000004</v>
      </c>
      <c r="L97" s="18">
        <f t="shared" si="16"/>
        <v>1996</v>
      </c>
      <c r="M97" t="str">
        <f t="shared" si="17"/>
        <v>nein</v>
      </c>
    </row>
    <row r="98" spans="1:13" hidden="1" x14ac:dyDescent="0.3">
      <c r="A98" s="5" t="s">
        <v>7</v>
      </c>
      <c r="B98" s="6" t="s">
        <v>458</v>
      </c>
      <c r="C98" s="6" t="s">
        <v>229</v>
      </c>
      <c r="D98" s="6" t="s">
        <v>459</v>
      </c>
      <c r="E98" s="6">
        <v>6210</v>
      </c>
      <c r="F98" s="6" t="s">
        <v>157</v>
      </c>
      <c r="G98" s="16" t="str">
        <f>VLOOKUP(F98,Kantone!$A$2:$B$107,2,FALSE)</f>
        <v>LU</v>
      </c>
      <c r="H98" s="7">
        <v>35791</v>
      </c>
      <c r="I98" s="2">
        <v>4</v>
      </c>
      <c r="J98" s="14">
        <v>4784</v>
      </c>
      <c r="K98" s="14">
        <f t="shared" si="15"/>
        <v>5262.4000000000005</v>
      </c>
      <c r="L98" s="18">
        <f t="shared" si="16"/>
        <v>1997</v>
      </c>
      <c r="M98" t="str">
        <f t="shared" si="17"/>
        <v>ja</v>
      </c>
    </row>
    <row r="99" spans="1:13" hidden="1" x14ac:dyDescent="0.3">
      <c r="A99" s="5" t="s">
        <v>7</v>
      </c>
      <c r="B99" s="6" t="s">
        <v>533</v>
      </c>
      <c r="C99" s="6" t="s">
        <v>534</v>
      </c>
      <c r="D99" s="6" t="s">
        <v>535</v>
      </c>
      <c r="E99" s="6">
        <v>4710</v>
      </c>
      <c r="F99" s="6" t="s">
        <v>528</v>
      </c>
      <c r="G99" s="16" t="str">
        <f>VLOOKUP(F99,Kantone!$A$2:$B$107,2,FALSE)</f>
        <v>SO</v>
      </c>
      <c r="H99" s="7">
        <v>34699</v>
      </c>
      <c r="I99" s="2">
        <v>4</v>
      </c>
      <c r="J99" s="14">
        <v>3236</v>
      </c>
      <c r="K99" s="14">
        <f t="shared" si="15"/>
        <v>3559.6000000000004</v>
      </c>
      <c r="L99" s="18">
        <f t="shared" si="16"/>
        <v>1994</v>
      </c>
      <c r="M99" t="str">
        <f t="shared" si="17"/>
        <v>nein</v>
      </c>
    </row>
    <row r="100" spans="1:13" hidden="1" x14ac:dyDescent="0.3">
      <c r="A100" s="5" t="s">
        <v>7</v>
      </c>
      <c r="B100" s="6" t="s">
        <v>604</v>
      </c>
      <c r="C100" s="6" t="s">
        <v>208</v>
      </c>
      <c r="D100" s="6" t="s">
        <v>145</v>
      </c>
      <c r="E100" s="6">
        <v>4710</v>
      </c>
      <c r="F100" s="6" t="s">
        <v>528</v>
      </c>
      <c r="G100" s="16" t="str">
        <f>VLOOKUP(F100,Kantone!$A$2:$B$107,2,FALSE)</f>
        <v>SO</v>
      </c>
      <c r="H100" s="7">
        <v>33116</v>
      </c>
      <c r="I100" s="2">
        <v>0</v>
      </c>
      <c r="J100" s="14">
        <v>0</v>
      </c>
      <c r="K100" s="14">
        <f t="shared" si="15"/>
        <v>0</v>
      </c>
      <c r="L100" s="18">
        <f t="shared" si="16"/>
        <v>1990</v>
      </c>
      <c r="M100" t="str">
        <f t="shared" si="17"/>
        <v>nein</v>
      </c>
    </row>
    <row r="101" spans="1:13" hidden="1" x14ac:dyDescent="0.3">
      <c r="A101" s="5" t="s">
        <v>7</v>
      </c>
      <c r="B101" s="6" t="s">
        <v>100</v>
      </c>
      <c r="C101" s="6" t="s">
        <v>96</v>
      </c>
      <c r="D101" s="6" t="s">
        <v>101</v>
      </c>
      <c r="E101" s="6">
        <v>6045</v>
      </c>
      <c r="F101" s="6" t="s">
        <v>91</v>
      </c>
      <c r="G101" s="16" t="str">
        <f>VLOOKUP(F101,Kantone!$A$2:$B$107,2,FALSE)</f>
        <v>LU</v>
      </c>
      <c r="H101" s="7">
        <v>34749</v>
      </c>
      <c r="I101" s="2">
        <v>2</v>
      </c>
      <c r="J101" s="14">
        <v>2040</v>
      </c>
      <c r="K101" s="14">
        <f t="shared" si="15"/>
        <v>2244</v>
      </c>
      <c r="L101" s="18">
        <f t="shared" si="16"/>
        <v>1995</v>
      </c>
      <c r="M101" t="str">
        <f t="shared" si="17"/>
        <v>nein</v>
      </c>
    </row>
    <row r="102" spans="1:13" hidden="1" x14ac:dyDescent="0.3">
      <c r="A102" s="5" t="s">
        <v>7</v>
      </c>
      <c r="B102" s="6" t="s">
        <v>571</v>
      </c>
      <c r="C102" s="6" t="s">
        <v>572</v>
      </c>
      <c r="D102" s="6" t="s">
        <v>573</v>
      </c>
      <c r="E102" s="6">
        <v>6110</v>
      </c>
      <c r="F102" s="6" t="s">
        <v>574</v>
      </c>
      <c r="G102" s="16" t="str">
        <f>VLOOKUP(F102,Kantone!$A$2:$B$107,2,FALSE)</f>
        <v>LU</v>
      </c>
      <c r="H102" s="7">
        <v>33757</v>
      </c>
      <c r="I102" s="2">
        <v>4</v>
      </c>
      <c r="J102" s="14">
        <v>5412</v>
      </c>
      <c r="K102" s="14">
        <f t="shared" si="15"/>
        <v>5953.2000000000007</v>
      </c>
      <c r="L102" s="18">
        <f t="shared" si="16"/>
        <v>1992</v>
      </c>
      <c r="M102" t="str">
        <f t="shared" si="17"/>
        <v>nein</v>
      </c>
    </row>
    <row r="103" spans="1:13" hidden="1" x14ac:dyDescent="0.3">
      <c r="A103" s="5" t="s">
        <v>7</v>
      </c>
      <c r="B103" s="6" t="s">
        <v>383</v>
      </c>
      <c r="C103" s="6" t="s">
        <v>377</v>
      </c>
      <c r="D103" s="6" t="s">
        <v>384</v>
      </c>
      <c r="E103" s="6">
        <v>6170</v>
      </c>
      <c r="F103" s="6" t="s">
        <v>385</v>
      </c>
      <c r="G103" s="16" t="str">
        <f>VLOOKUP(F103,Kantone!$A$2:$B$107,2,FALSE)</f>
        <v>LU</v>
      </c>
      <c r="H103" s="7">
        <v>34638</v>
      </c>
      <c r="I103" s="2">
        <v>0</v>
      </c>
      <c r="J103" s="14">
        <v>0</v>
      </c>
      <c r="K103" s="14">
        <f t="shared" si="15"/>
        <v>0</v>
      </c>
      <c r="L103" s="18">
        <f t="shared" si="16"/>
        <v>1994</v>
      </c>
      <c r="M103" t="str">
        <f t="shared" si="17"/>
        <v>nein</v>
      </c>
    </row>
    <row r="104" spans="1:13" hidden="1" x14ac:dyDescent="0.3">
      <c r="A104" s="5" t="s">
        <v>7</v>
      </c>
      <c r="B104" s="6" t="s">
        <v>9</v>
      </c>
      <c r="C104" s="6" t="s">
        <v>10</v>
      </c>
      <c r="D104" s="6" t="s">
        <v>11</v>
      </c>
      <c r="E104" s="6">
        <v>6003</v>
      </c>
      <c r="F104" s="6" t="s">
        <v>12</v>
      </c>
      <c r="G104" s="16" t="str">
        <f>VLOOKUP(F104,Kantone!$A$2:$B$107,2,FALSE)</f>
        <v>LU</v>
      </c>
      <c r="H104" s="7">
        <v>34833</v>
      </c>
      <c r="I104" s="2">
        <v>1</v>
      </c>
      <c r="J104" s="14">
        <v>1373</v>
      </c>
      <c r="K104" s="14">
        <f t="shared" si="15"/>
        <v>1510.3000000000002</v>
      </c>
      <c r="L104" s="18">
        <f t="shared" si="16"/>
        <v>1995</v>
      </c>
      <c r="M104" t="str">
        <f t="shared" si="17"/>
        <v>nein</v>
      </c>
    </row>
    <row r="105" spans="1:13" hidden="1" x14ac:dyDescent="0.3">
      <c r="A105" s="5" t="s">
        <v>7</v>
      </c>
      <c r="B105" s="6" t="s">
        <v>63</v>
      </c>
      <c r="C105" s="6" t="s">
        <v>56</v>
      </c>
      <c r="D105" s="6" t="s">
        <v>64</v>
      </c>
      <c r="E105" s="6">
        <v>6300</v>
      </c>
      <c r="F105" s="6" t="s">
        <v>51</v>
      </c>
      <c r="G105" s="16" t="str">
        <f>VLOOKUP(F105,Kantone!$A$2:$B$107,2,FALSE)</f>
        <v>ZG</v>
      </c>
      <c r="H105" s="7">
        <v>33780</v>
      </c>
      <c r="I105" s="2">
        <v>3</v>
      </c>
      <c r="J105" s="14">
        <v>2622</v>
      </c>
      <c r="K105" s="14"/>
      <c r="L105" s="18"/>
    </row>
    <row r="106" spans="1:13" hidden="1" x14ac:dyDescent="0.3">
      <c r="A106" s="5" t="s">
        <v>7</v>
      </c>
      <c r="B106" s="6" t="s">
        <v>376</v>
      </c>
      <c r="C106" s="6" t="s">
        <v>377</v>
      </c>
      <c r="D106" s="6" t="s">
        <v>378</v>
      </c>
      <c r="E106" s="6">
        <v>6020</v>
      </c>
      <c r="F106" s="6" t="s">
        <v>43</v>
      </c>
      <c r="G106" s="16" t="str">
        <f>VLOOKUP(F106,Kantone!$A$2:$B$107,2,FALSE)</f>
        <v>LU</v>
      </c>
      <c r="H106" s="7">
        <v>33810</v>
      </c>
      <c r="I106" s="2">
        <v>3</v>
      </c>
      <c r="J106" s="14">
        <v>1713</v>
      </c>
      <c r="K106" s="14">
        <f t="shared" ref="K106:K120" si="18">J106*(1+$M$1)</f>
        <v>1884.3000000000002</v>
      </c>
      <c r="L106" s="18">
        <f t="shared" ref="L106:L120" si="19">YEAR(H106)</f>
        <v>1992</v>
      </c>
      <c r="M106" t="str">
        <f t="shared" ref="M106:M120" si="20">IF(L106=1997,"ja","nein")</f>
        <v>nein</v>
      </c>
    </row>
    <row r="107" spans="1:13" hidden="1" x14ac:dyDescent="0.3">
      <c r="A107" s="5" t="s">
        <v>7</v>
      </c>
      <c r="B107" s="6" t="s">
        <v>435</v>
      </c>
      <c r="C107" s="6" t="s">
        <v>436</v>
      </c>
      <c r="D107" s="6" t="s">
        <v>437</v>
      </c>
      <c r="E107" s="6">
        <v>6252</v>
      </c>
      <c r="F107" s="6" t="s">
        <v>111</v>
      </c>
      <c r="G107" s="16" t="str">
        <f>VLOOKUP(F107,Kantone!$A$2:$B$107,2,FALSE)</f>
        <v>LU</v>
      </c>
      <c r="H107" s="7">
        <v>35617</v>
      </c>
      <c r="I107" s="2">
        <v>3</v>
      </c>
      <c r="J107" s="14">
        <v>3057</v>
      </c>
      <c r="K107" s="14">
        <f t="shared" si="18"/>
        <v>3362.7000000000003</v>
      </c>
      <c r="L107" s="18">
        <f t="shared" si="19"/>
        <v>1997</v>
      </c>
      <c r="M107" t="str">
        <f t="shared" si="20"/>
        <v>ja</v>
      </c>
    </row>
    <row r="108" spans="1:13" hidden="1" x14ac:dyDescent="0.3">
      <c r="A108" s="5" t="s">
        <v>7</v>
      </c>
      <c r="B108" s="6" t="s">
        <v>418</v>
      </c>
      <c r="C108" s="6" t="s">
        <v>419</v>
      </c>
      <c r="D108" s="6" t="s">
        <v>420</v>
      </c>
      <c r="E108" s="6">
        <v>6010</v>
      </c>
      <c r="F108" s="6" t="s">
        <v>21</v>
      </c>
      <c r="G108" s="16" t="str">
        <f>VLOOKUP(F108,Kantone!$A$2:$B$107,2,FALSE)</f>
        <v>LU</v>
      </c>
      <c r="H108" s="7">
        <v>34810</v>
      </c>
      <c r="I108" s="2">
        <v>3</v>
      </c>
      <c r="J108" s="14">
        <v>1236</v>
      </c>
      <c r="K108" s="14">
        <f t="shared" si="18"/>
        <v>1359.6000000000001</v>
      </c>
      <c r="L108" s="18">
        <f t="shared" si="19"/>
        <v>1995</v>
      </c>
      <c r="M108" t="str">
        <f t="shared" si="20"/>
        <v>nein</v>
      </c>
    </row>
    <row r="109" spans="1:13" hidden="1" x14ac:dyDescent="0.3">
      <c r="A109" s="5" t="s">
        <v>7</v>
      </c>
      <c r="B109" s="6" t="s">
        <v>593</v>
      </c>
      <c r="C109" s="6" t="s">
        <v>594</v>
      </c>
      <c r="D109" s="6" t="s">
        <v>595</v>
      </c>
      <c r="E109" s="6">
        <v>4710</v>
      </c>
      <c r="F109" s="6" t="s">
        <v>528</v>
      </c>
      <c r="G109" s="16" t="str">
        <f>VLOOKUP(F109,Kantone!$A$2:$B$107,2,FALSE)</f>
        <v>SO</v>
      </c>
      <c r="H109" s="7">
        <v>34695</v>
      </c>
      <c r="I109" s="2">
        <v>2</v>
      </c>
      <c r="J109" s="14">
        <v>3164</v>
      </c>
      <c r="K109" s="14">
        <f t="shared" si="18"/>
        <v>3480.4</v>
      </c>
      <c r="L109" s="18">
        <f t="shared" si="19"/>
        <v>1994</v>
      </c>
      <c r="M109" t="str">
        <f t="shared" si="20"/>
        <v>nein</v>
      </c>
    </row>
    <row r="110" spans="1:13" hidden="1" x14ac:dyDescent="0.3">
      <c r="A110" s="5" t="s">
        <v>7</v>
      </c>
      <c r="B110" s="6" t="s">
        <v>516</v>
      </c>
      <c r="C110" s="6" t="s">
        <v>471</v>
      </c>
      <c r="D110" s="6" t="s">
        <v>517</v>
      </c>
      <c r="E110" s="6">
        <v>3052</v>
      </c>
      <c r="F110" s="6" t="s">
        <v>518</v>
      </c>
      <c r="G110" s="16" t="str">
        <f>VLOOKUP(F110,Kantone!$A$2:$B$107,2,FALSE)</f>
        <v>BE</v>
      </c>
      <c r="H110" s="7">
        <v>35227</v>
      </c>
      <c r="I110" s="2">
        <v>1</v>
      </c>
      <c r="J110" s="14">
        <v>419</v>
      </c>
      <c r="K110" s="14">
        <f t="shared" si="18"/>
        <v>460.90000000000003</v>
      </c>
      <c r="L110" s="18">
        <f t="shared" si="19"/>
        <v>1996</v>
      </c>
      <c r="M110" t="str">
        <f t="shared" si="20"/>
        <v>nein</v>
      </c>
    </row>
    <row r="111" spans="1:13" hidden="1" x14ac:dyDescent="0.3">
      <c r="A111" s="5" t="s">
        <v>7</v>
      </c>
      <c r="B111" s="6" t="s">
        <v>317</v>
      </c>
      <c r="C111" s="6" t="s">
        <v>318</v>
      </c>
      <c r="D111" s="6" t="s">
        <v>319</v>
      </c>
      <c r="E111" s="6">
        <v>6022</v>
      </c>
      <c r="F111" s="6" t="s">
        <v>320</v>
      </c>
      <c r="G111" s="16" t="str">
        <f>VLOOKUP(F111,Kantone!$A$2:$B$107,2,FALSE)</f>
        <v>LU</v>
      </c>
      <c r="H111" s="7">
        <v>34422</v>
      </c>
      <c r="I111" s="2">
        <v>0</v>
      </c>
      <c r="J111" s="14">
        <v>0</v>
      </c>
      <c r="K111" s="14">
        <f t="shared" si="18"/>
        <v>0</v>
      </c>
      <c r="L111" s="18">
        <f t="shared" si="19"/>
        <v>1994</v>
      </c>
      <c r="M111" t="str">
        <f t="shared" si="20"/>
        <v>nein</v>
      </c>
    </row>
    <row r="112" spans="1:13" hidden="1" x14ac:dyDescent="0.3">
      <c r="A112" s="5" t="s">
        <v>7</v>
      </c>
      <c r="B112" s="6" t="s">
        <v>239</v>
      </c>
      <c r="C112" s="6" t="s">
        <v>315</v>
      </c>
      <c r="D112" s="6" t="s">
        <v>316</v>
      </c>
      <c r="E112" s="6">
        <v>6006</v>
      </c>
      <c r="F112" s="6" t="s">
        <v>12</v>
      </c>
      <c r="G112" s="16" t="str">
        <f>VLOOKUP(F112,Kantone!$A$2:$B$107,2,FALSE)</f>
        <v>LU</v>
      </c>
      <c r="H112" s="7">
        <v>33510</v>
      </c>
      <c r="I112" s="2">
        <v>0</v>
      </c>
      <c r="J112" s="14">
        <v>0</v>
      </c>
      <c r="K112" s="14">
        <f t="shared" si="18"/>
        <v>0</v>
      </c>
      <c r="L112" s="18">
        <f t="shared" si="19"/>
        <v>1991</v>
      </c>
      <c r="M112" t="str">
        <f t="shared" si="20"/>
        <v>nein</v>
      </c>
    </row>
    <row r="113" spans="1:13" hidden="1" x14ac:dyDescent="0.3">
      <c r="A113" s="5" t="s">
        <v>7</v>
      </c>
      <c r="B113" s="6" t="s">
        <v>560</v>
      </c>
      <c r="C113" s="6" t="s">
        <v>551</v>
      </c>
      <c r="D113" s="9" t="s">
        <v>561</v>
      </c>
      <c r="E113" s="9">
        <v>4500</v>
      </c>
      <c r="F113" s="6" t="s">
        <v>562</v>
      </c>
      <c r="G113" s="16" t="str">
        <f>VLOOKUP(F113,Kantone!$A$2:$B$107,2,FALSE)</f>
        <v>SO</v>
      </c>
      <c r="H113" s="7">
        <v>35219</v>
      </c>
      <c r="I113" s="2">
        <v>1</v>
      </c>
      <c r="J113" s="14">
        <v>1705</v>
      </c>
      <c r="K113" s="14">
        <f t="shared" si="18"/>
        <v>1875.5000000000002</v>
      </c>
      <c r="L113" s="18">
        <f t="shared" si="19"/>
        <v>1996</v>
      </c>
      <c r="M113" t="str">
        <f t="shared" si="20"/>
        <v>nein</v>
      </c>
    </row>
    <row r="114" spans="1:13" hidden="1" x14ac:dyDescent="0.3">
      <c r="A114" s="5" t="s">
        <v>7</v>
      </c>
      <c r="B114" s="6" t="s">
        <v>147</v>
      </c>
      <c r="C114" s="6" t="s">
        <v>615</v>
      </c>
      <c r="D114" s="6" t="s">
        <v>617</v>
      </c>
      <c r="E114" s="6">
        <v>6014</v>
      </c>
      <c r="F114" s="6" t="s">
        <v>79</v>
      </c>
      <c r="G114" s="16" t="str">
        <f>VLOOKUP(F114,Kantone!$A$2:$B$107,2,FALSE)</f>
        <v>LU</v>
      </c>
      <c r="H114" s="7">
        <v>33328</v>
      </c>
      <c r="I114" s="2">
        <v>4</v>
      </c>
      <c r="J114" s="14">
        <v>2764</v>
      </c>
      <c r="K114" s="14">
        <f t="shared" si="18"/>
        <v>3040.4</v>
      </c>
      <c r="L114" s="18">
        <f t="shared" si="19"/>
        <v>1991</v>
      </c>
      <c r="M114" t="str">
        <f t="shared" si="20"/>
        <v>nein</v>
      </c>
    </row>
    <row r="115" spans="1:13" x14ac:dyDescent="0.3">
      <c r="A115" s="5" t="s">
        <v>7</v>
      </c>
      <c r="B115" s="6" t="s">
        <v>519</v>
      </c>
      <c r="C115" s="6" t="s">
        <v>471</v>
      </c>
      <c r="D115" s="6" t="s">
        <v>520</v>
      </c>
      <c r="E115" s="6">
        <v>4315</v>
      </c>
      <c r="F115" s="6" t="s">
        <v>521</v>
      </c>
      <c r="G115" s="16" t="str">
        <f>VLOOKUP(F115,Kantone!$A$2:$B$107,2,FALSE)</f>
        <v>AG</v>
      </c>
      <c r="H115" s="7">
        <v>35871</v>
      </c>
      <c r="I115" s="2">
        <v>2</v>
      </c>
      <c r="J115" s="14">
        <v>3256</v>
      </c>
      <c r="K115" s="14">
        <f t="shared" si="18"/>
        <v>3581.6000000000004</v>
      </c>
      <c r="L115" s="18">
        <f t="shared" si="19"/>
        <v>1998</v>
      </c>
      <c r="M115" t="str">
        <f t="shared" si="20"/>
        <v>nein</v>
      </c>
    </row>
    <row r="116" spans="1:13" hidden="1" x14ac:dyDescent="0.3">
      <c r="A116" s="5" t="s">
        <v>7</v>
      </c>
      <c r="B116" s="6" t="s">
        <v>495</v>
      </c>
      <c r="C116" s="6" t="s">
        <v>496</v>
      </c>
      <c r="D116" s="6" t="s">
        <v>497</v>
      </c>
      <c r="E116" s="6">
        <v>6020</v>
      </c>
      <c r="F116" s="6" t="s">
        <v>43</v>
      </c>
      <c r="G116" s="16" t="str">
        <f>VLOOKUP(F116,Kantone!$A$2:$B$107,2,FALSE)</f>
        <v>LU</v>
      </c>
      <c r="H116" s="7">
        <v>35691</v>
      </c>
      <c r="I116" s="2">
        <v>1</v>
      </c>
      <c r="J116" s="14">
        <v>1347</v>
      </c>
      <c r="K116" s="14">
        <f t="shared" si="18"/>
        <v>1481.7</v>
      </c>
      <c r="L116" s="18">
        <f t="shared" si="19"/>
        <v>1997</v>
      </c>
      <c r="M116" t="str">
        <f t="shared" si="20"/>
        <v>ja</v>
      </c>
    </row>
    <row r="117" spans="1:13" hidden="1" x14ac:dyDescent="0.3">
      <c r="A117" s="5" t="s">
        <v>7</v>
      </c>
      <c r="B117" s="6" t="s">
        <v>13</v>
      </c>
      <c r="C117" s="6" t="s">
        <v>14</v>
      </c>
      <c r="D117" s="6" t="s">
        <v>15</v>
      </c>
      <c r="E117" s="6">
        <v>6048</v>
      </c>
      <c r="F117" s="6" t="s">
        <v>16</v>
      </c>
      <c r="G117" s="16" t="str">
        <f>VLOOKUP(F117,Kantone!$A$2:$B$107,2,FALSE)</f>
        <v>LU</v>
      </c>
      <c r="H117" s="7">
        <v>34213</v>
      </c>
      <c r="I117" s="2">
        <v>1</v>
      </c>
      <c r="J117" s="14">
        <v>1846</v>
      </c>
      <c r="K117" s="14">
        <f t="shared" si="18"/>
        <v>2030.6000000000001</v>
      </c>
      <c r="L117" s="18">
        <f t="shared" si="19"/>
        <v>1993</v>
      </c>
      <c r="M117" t="str">
        <f t="shared" si="20"/>
        <v>nein</v>
      </c>
    </row>
    <row r="118" spans="1:13" x14ac:dyDescent="0.3">
      <c r="A118" s="5" t="s">
        <v>7</v>
      </c>
      <c r="B118" s="6" t="s">
        <v>587</v>
      </c>
      <c r="C118" s="6" t="s">
        <v>588</v>
      </c>
      <c r="D118" s="6" t="s">
        <v>589</v>
      </c>
      <c r="E118" s="6">
        <v>4313</v>
      </c>
      <c r="F118" s="6" t="s">
        <v>146</v>
      </c>
      <c r="G118" s="16" t="str">
        <f>VLOOKUP(F118,Kantone!$A$2:$B$107,2,FALSE)</f>
        <v>AG</v>
      </c>
      <c r="H118" s="7">
        <v>35577</v>
      </c>
      <c r="I118" s="2">
        <v>2</v>
      </c>
      <c r="J118" s="14">
        <v>942</v>
      </c>
      <c r="K118" s="14">
        <f t="shared" si="18"/>
        <v>1036.2</v>
      </c>
      <c r="L118" s="18">
        <f t="shared" si="19"/>
        <v>1997</v>
      </c>
      <c r="M118" t="str">
        <f t="shared" si="20"/>
        <v>ja</v>
      </c>
    </row>
    <row r="119" spans="1:13" hidden="1" x14ac:dyDescent="0.3">
      <c r="A119" s="5" t="s">
        <v>7</v>
      </c>
      <c r="B119" s="6" t="s">
        <v>352</v>
      </c>
      <c r="C119" s="6" t="s">
        <v>353</v>
      </c>
      <c r="D119" s="6" t="s">
        <v>354</v>
      </c>
      <c r="E119" s="6">
        <v>6010</v>
      </c>
      <c r="F119" s="6" t="s">
        <v>21</v>
      </c>
      <c r="G119" s="16" t="str">
        <f>VLOOKUP(F119,Kantone!$A$2:$B$107,2,FALSE)</f>
        <v>LU</v>
      </c>
      <c r="H119" s="7">
        <v>34762</v>
      </c>
      <c r="I119" s="2">
        <v>3</v>
      </c>
      <c r="J119" s="14">
        <v>3129</v>
      </c>
      <c r="K119" s="14">
        <f t="shared" si="18"/>
        <v>3441.9</v>
      </c>
      <c r="L119" s="18">
        <f t="shared" si="19"/>
        <v>1995</v>
      </c>
      <c r="M119" t="str">
        <f t="shared" si="20"/>
        <v>nein</v>
      </c>
    </row>
    <row r="120" spans="1:13" hidden="1" x14ac:dyDescent="0.3">
      <c r="A120" s="5" t="s">
        <v>7</v>
      </c>
      <c r="B120" s="6" t="s">
        <v>605</v>
      </c>
      <c r="C120" s="6" t="s">
        <v>208</v>
      </c>
      <c r="D120" s="6" t="s">
        <v>451</v>
      </c>
      <c r="E120" s="6">
        <v>4710</v>
      </c>
      <c r="F120" s="6" t="s">
        <v>528</v>
      </c>
      <c r="G120" s="16" t="str">
        <f>VLOOKUP(F120,Kantone!$A$2:$B$107,2,FALSE)</f>
        <v>SO</v>
      </c>
      <c r="H120" s="7">
        <v>35778</v>
      </c>
      <c r="I120" s="2">
        <v>0</v>
      </c>
      <c r="J120" s="14">
        <v>0</v>
      </c>
      <c r="K120" s="14">
        <f t="shared" si="18"/>
        <v>0</v>
      </c>
      <c r="L120" s="18">
        <f t="shared" si="19"/>
        <v>1997</v>
      </c>
      <c r="M120" t="str">
        <f t="shared" si="20"/>
        <v>ja</v>
      </c>
    </row>
    <row r="121" spans="1:13" hidden="1" x14ac:dyDescent="0.3">
      <c r="A121" s="5" t="s">
        <v>7</v>
      </c>
      <c r="B121" s="6" t="s">
        <v>323</v>
      </c>
      <c r="C121" s="6" t="s">
        <v>318</v>
      </c>
      <c r="D121" s="6" t="s">
        <v>324</v>
      </c>
      <c r="E121" s="6">
        <v>6312</v>
      </c>
      <c r="F121" s="6" t="s">
        <v>325</v>
      </c>
      <c r="G121" s="16" t="str">
        <f>VLOOKUP(F121,Kantone!$A$2:$B$107,2,FALSE)</f>
        <v>ZG</v>
      </c>
      <c r="H121" s="7">
        <v>33688</v>
      </c>
      <c r="I121" s="2">
        <v>3</v>
      </c>
      <c r="J121" s="14">
        <v>1650</v>
      </c>
      <c r="K121" s="14"/>
      <c r="L121" s="18"/>
    </row>
    <row r="122" spans="1:13" hidden="1" x14ac:dyDescent="0.3">
      <c r="A122" s="5" t="s">
        <v>7</v>
      </c>
      <c r="B122" s="6" t="s">
        <v>483</v>
      </c>
      <c r="C122" s="6" t="s">
        <v>479</v>
      </c>
      <c r="D122" s="6" t="s">
        <v>484</v>
      </c>
      <c r="E122" s="6">
        <v>6300</v>
      </c>
      <c r="F122" s="6" t="s">
        <v>51</v>
      </c>
      <c r="G122" s="16" t="str">
        <f>VLOOKUP(F122,Kantone!$A$2:$B$107,2,FALSE)</f>
        <v>ZG</v>
      </c>
      <c r="H122" s="7">
        <v>34580</v>
      </c>
      <c r="I122" s="2">
        <v>0</v>
      </c>
      <c r="J122" s="14">
        <v>0</v>
      </c>
      <c r="K122" s="14"/>
      <c r="L122" s="18"/>
    </row>
    <row r="123" spans="1:13" hidden="1" x14ac:dyDescent="0.3">
      <c r="A123" s="5" t="s">
        <v>7</v>
      </c>
      <c r="B123" s="6" t="s">
        <v>292</v>
      </c>
      <c r="C123" s="6" t="s">
        <v>286</v>
      </c>
      <c r="D123" s="6" t="s">
        <v>293</v>
      </c>
      <c r="E123" s="6">
        <v>6014</v>
      </c>
      <c r="F123" s="6" t="s">
        <v>79</v>
      </c>
      <c r="G123" s="16" t="str">
        <f>VLOOKUP(F123,Kantone!$A$2:$B$107,2,FALSE)</f>
        <v>LU</v>
      </c>
      <c r="H123" s="7">
        <v>33340</v>
      </c>
      <c r="I123" s="2">
        <v>1</v>
      </c>
      <c r="J123" s="14">
        <v>1350</v>
      </c>
      <c r="K123" s="14">
        <f>J123*(1+$M$1)</f>
        <v>1485.0000000000002</v>
      </c>
      <c r="L123" s="18">
        <f>YEAR(H123)</f>
        <v>1991</v>
      </c>
      <c r="M123" t="str">
        <f>IF(L123=1997,"ja","nein")</f>
        <v>nein</v>
      </c>
    </row>
    <row r="124" spans="1:13" x14ac:dyDescent="0.3">
      <c r="A124" s="5" t="s">
        <v>7</v>
      </c>
      <c r="B124" s="6" t="s">
        <v>172</v>
      </c>
      <c r="C124" s="6" t="s">
        <v>302</v>
      </c>
      <c r="D124" s="6" t="s">
        <v>303</v>
      </c>
      <c r="E124" s="6">
        <v>4312</v>
      </c>
      <c r="F124" s="6" t="s">
        <v>273</v>
      </c>
      <c r="G124" s="16" t="str">
        <f>VLOOKUP(F124,Kantone!$A$2:$B$107,2,FALSE)</f>
        <v>AG</v>
      </c>
      <c r="H124" s="7">
        <v>35342</v>
      </c>
      <c r="I124" s="2">
        <v>0</v>
      </c>
      <c r="J124" s="14">
        <v>0</v>
      </c>
      <c r="K124" s="14">
        <f>J124*(1+$M$1)</f>
        <v>0</v>
      </c>
      <c r="L124" s="18">
        <f>YEAR(H124)</f>
        <v>1996</v>
      </c>
      <c r="M124" t="str">
        <f>IF(L124=1997,"ja","nein")</f>
        <v>nein</v>
      </c>
    </row>
    <row r="125" spans="1:13" hidden="1" x14ac:dyDescent="0.3">
      <c r="A125" s="5" t="s">
        <v>7</v>
      </c>
      <c r="B125" s="6" t="s">
        <v>599</v>
      </c>
      <c r="C125" s="6" t="s">
        <v>594</v>
      </c>
      <c r="D125" s="6" t="s">
        <v>600</v>
      </c>
      <c r="E125" s="6">
        <v>6285</v>
      </c>
      <c r="F125" s="6" t="s">
        <v>601</v>
      </c>
      <c r="G125" s="16" t="str">
        <f>VLOOKUP(F125,Kantone!$A$2:$B$107,2,FALSE)</f>
        <v>LU</v>
      </c>
      <c r="H125" s="7">
        <v>34007</v>
      </c>
      <c r="I125" s="2">
        <v>3</v>
      </c>
      <c r="J125" s="14">
        <v>5034</v>
      </c>
      <c r="K125" s="14"/>
      <c r="L125" s="18">
        <f>YEAR(H125)</f>
        <v>1993</v>
      </c>
    </row>
    <row r="126" spans="1:13" hidden="1" x14ac:dyDescent="0.3">
      <c r="A126" s="8" t="s">
        <v>7</v>
      </c>
      <c r="B126" s="6" t="s">
        <v>148</v>
      </c>
      <c r="C126" s="6" t="s">
        <v>149</v>
      </c>
      <c r="D126" s="6" t="s">
        <v>150</v>
      </c>
      <c r="E126" s="6">
        <v>6004</v>
      </c>
      <c r="F126" s="6" t="s">
        <v>12</v>
      </c>
      <c r="G126" s="16" t="str">
        <f>VLOOKUP(F126,Kantone!$A$2:$B$107,2,FALSE)</f>
        <v>LU</v>
      </c>
      <c r="H126" s="7">
        <v>33819</v>
      </c>
      <c r="I126" s="2">
        <v>2</v>
      </c>
      <c r="J126" s="14">
        <v>898</v>
      </c>
      <c r="K126" s="14">
        <f>J126*(1+$M$1)</f>
        <v>987.80000000000007</v>
      </c>
      <c r="L126" s="18">
        <f>YEAR(H126)</f>
        <v>1992</v>
      </c>
      <c r="M126" t="str">
        <f>IF(L126=1997,"ja","nein")</f>
        <v>nein</v>
      </c>
    </row>
    <row r="127" spans="1:13" hidden="1" x14ac:dyDescent="0.3">
      <c r="A127" s="5" t="s">
        <v>7</v>
      </c>
      <c r="B127" s="6" t="s">
        <v>198</v>
      </c>
      <c r="C127" s="6" t="s">
        <v>197</v>
      </c>
      <c r="D127" s="6" t="s">
        <v>199</v>
      </c>
      <c r="E127" s="6">
        <v>6210</v>
      </c>
      <c r="F127" s="6" t="s">
        <v>157</v>
      </c>
      <c r="G127" s="16" t="str">
        <f>VLOOKUP(F127,Kantone!$A$2:$B$107,2,FALSE)</f>
        <v>LU</v>
      </c>
      <c r="H127" s="7">
        <v>33482</v>
      </c>
      <c r="I127" s="2">
        <v>3</v>
      </c>
      <c r="J127" s="14">
        <v>5895</v>
      </c>
      <c r="K127" s="14">
        <f>J127*(1+$M$1)</f>
        <v>6484.5000000000009</v>
      </c>
      <c r="L127" s="18">
        <f>YEAR(H127)</f>
        <v>1991</v>
      </c>
      <c r="M127" t="str">
        <f>IF(L127=1997,"ja","nein")</f>
        <v>nein</v>
      </c>
    </row>
    <row r="128" spans="1:13" hidden="1" x14ac:dyDescent="0.3">
      <c r="A128" s="5" t="s">
        <v>7</v>
      </c>
      <c r="B128" s="6" t="s">
        <v>505</v>
      </c>
      <c r="C128" s="6" t="s">
        <v>506</v>
      </c>
      <c r="D128" s="6" t="s">
        <v>507</v>
      </c>
      <c r="E128" s="6">
        <v>6313</v>
      </c>
      <c r="F128" s="6" t="s">
        <v>508</v>
      </c>
      <c r="G128" s="16" t="str">
        <f>VLOOKUP(F128,Kantone!$A$2:$B$107,2,FALSE)</f>
        <v>ZG</v>
      </c>
      <c r="H128" s="7">
        <v>34109</v>
      </c>
      <c r="I128" s="2">
        <v>2</v>
      </c>
      <c r="J128" s="14">
        <v>1182</v>
      </c>
      <c r="K128" s="14"/>
      <c r="L128" s="18"/>
    </row>
    <row r="129" spans="1:13" hidden="1" x14ac:dyDescent="0.3">
      <c r="A129" s="5" t="s">
        <v>7</v>
      </c>
      <c r="B129" s="6" t="s">
        <v>290</v>
      </c>
      <c r="C129" s="6" t="s">
        <v>286</v>
      </c>
      <c r="D129" s="6" t="s">
        <v>291</v>
      </c>
      <c r="E129" s="6">
        <v>6010</v>
      </c>
      <c r="F129" s="6" t="s">
        <v>21</v>
      </c>
      <c r="G129" s="16" t="str">
        <f>VLOOKUP(F129,Kantone!$A$2:$B$107,2,FALSE)</f>
        <v>LU</v>
      </c>
      <c r="H129" s="7">
        <v>33617</v>
      </c>
      <c r="I129" s="2">
        <v>4</v>
      </c>
      <c r="J129" s="14">
        <v>1696</v>
      </c>
      <c r="K129" s="14">
        <f>J129*(1+$M$1)</f>
        <v>1865.6000000000001</v>
      </c>
      <c r="L129" s="18">
        <f>YEAR(H129)</f>
        <v>1992</v>
      </c>
      <c r="M129" t="str">
        <f>IF(L129=1997,"ja","nein")</f>
        <v>nein</v>
      </c>
    </row>
    <row r="130" spans="1:13" hidden="1" x14ac:dyDescent="0.3">
      <c r="A130" s="5" t="s">
        <v>7</v>
      </c>
      <c r="B130" s="6" t="s">
        <v>460</v>
      </c>
      <c r="C130" s="6" t="s">
        <v>594</v>
      </c>
      <c r="D130" s="6" t="s">
        <v>602</v>
      </c>
      <c r="E130" s="6">
        <v>6314</v>
      </c>
      <c r="F130" s="6" t="s">
        <v>603</v>
      </c>
      <c r="G130" s="16" t="str">
        <f>VLOOKUP(F130,Kantone!$A$2:$B$107,2,FALSE)</f>
        <v>ZG</v>
      </c>
      <c r="H130" s="7">
        <v>33662</v>
      </c>
      <c r="I130" s="2">
        <v>2</v>
      </c>
      <c r="J130" s="14">
        <v>2448</v>
      </c>
      <c r="K130" s="14"/>
      <c r="L130" s="18"/>
    </row>
    <row r="131" spans="1:13" hidden="1" x14ac:dyDescent="0.3">
      <c r="A131" s="5" t="s">
        <v>7</v>
      </c>
      <c r="B131" s="6" t="s">
        <v>438</v>
      </c>
      <c r="C131" s="6" t="s">
        <v>436</v>
      </c>
      <c r="D131" s="6" t="s">
        <v>439</v>
      </c>
      <c r="E131" s="6">
        <v>6045</v>
      </c>
      <c r="F131" s="6" t="s">
        <v>91</v>
      </c>
      <c r="G131" s="16" t="str">
        <f>VLOOKUP(F131,Kantone!$A$2:$B$107,2,FALSE)</f>
        <v>LU</v>
      </c>
      <c r="H131" s="7">
        <v>33740</v>
      </c>
      <c r="I131" s="2">
        <v>0</v>
      </c>
      <c r="J131" s="14">
        <v>0</v>
      </c>
      <c r="K131" s="14">
        <f>J131*(1+$M$1)</f>
        <v>0</v>
      </c>
      <c r="L131" s="18">
        <f>YEAR(H131)</f>
        <v>1992</v>
      </c>
      <c r="M131" t="str">
        <f>IF(L131=1997,"ja","nein")</f>
        <v>nein</v>
      </c>
    </row>
    <row r="132" spans="1:13" hidden="1" x14ac:dyDescent="0.3">
      <c r="A132" s="5" t="s">
        <v>7</v>
      </c>
      <c r="B132" s="6" t="s">
        <v>282</v>
      </c>
      <c r="C132" s="6" t="s">
        <v>283</v>
      </c>
      <c r="D132" s="6" t="s">
        <v>284</v>
      </c>
      <c r="E132" s="6">
        <v>6330</v>
      </c>
      <c r="F132" s="6" t="s">
        <v>195</v>
      </c>
      <c r="G132" s="16" t="str">
        <f>VLOOKUP(F132,Kantone!$A$2:$B$107,2,FALSE)</f>
        <v>ZG</v>
      </c>
      <c r="H132" s="7">
        <v>35561</v>
      </c>
      <c r="I132" s="2">
        <v>2</v>
      </c>
      <c r="J132" s="14">
        <v>3142</v>
      </c>
      <c r="K132" s="14"/>
      <c r="L132" s="18"/>
    </row>
    <row r="133" spans="1:13" hidden="1" x14ac:dyDescent="0.3">
      <c r="A133" s="5" t="s">
        <v>7</v>
      </c>
      <c r="B133" s="6" t="s">
        <v>241</v>
      </c>
      <c r="C133" s="6" t="s">
        <v>242</v>
      </c>
      <c r="D133" s="6" t="s">
        <v>243</v>
      </c>
      <c r="E133" s="6">
        <v>6020</v>
      </c>
      <c r="F133" s="6" t="s">
        <v>43</v>
      </c>
      <c r="G133" s="16" t="str">
        <f>VLOOKUP(F133,Kantone!$A$2:$B$107,2,FALSE)</f>
        <v>LU</v>
      </c>
      <c r="H133" s="7">
        <v>33947</v>
      </c>
      <c r="I133" s="2">
        <v>1</v>
      </c>
      <c r="J133" s="14">
        <v>1011</v>
      </c>
      <c r="K133" s="14">
        <f t="shared" ref="K133:K143" si="21">J133*(1+$M$1)</f>
        <v>1112.1000000000001</v>
      </c>
      <c r="L133" s="18">
        <f t="shared" ref="L133:L143" si="22">YEAR(H133)</f>
        <v>1992</v>
      </c>
      <c r="M133" t="str">
        <f t="shared" ref="M133:M143" si="23">IF(L133=1997,"ja","nein")</f>
        <v>nein</v>
      </c>
    </row>
    <row r="134" spans="1:13" hidden="1" x14ac:dyDescent="0.3">
      <c r="A134" s="5" t="s">
        <v>7</v>
      </c>
      <c r="B134" s="6" t="s">
        <v>278</v>
      </c>
      <c r="C134" s="6" t="s">
        <v>279</v>
      </c>
      <c r="D134" s="6" t="s">
        <v>280</v>
      </c>
      <c r="E134" s="6">
        <v>6048</v>
      </c>
      <c r="F134" s="6" t="s">
        <v>16</v>
      </c>
      <c r="G134" s="16" t="str">
        <f>VLOOKUP(F134,Kantone!$A$2:$B$107,2,FALSE)</f>
        <v>LU</v>
      </c>
      <c r="H134" s="7">
        <v>35236</v>
      </c>
      <c r="I134" s="2">
        <v>2</v>
      </c>
      <c r="J134" s="14">
        <v>2188</v>
      </c>
      <c r="K134" s="14">
        <f t="shared" si="21"/>
        <v>2406.8000000000002</v>
      </c>
      <c r="L134" s="18">
        <f t="shared" si="22"/>
        <v>1996</v>
      </c>
      <c r="M134" t="str">
        <f t="shared" si="23"/>
        <v>nein</v>
      </c>
    </row>
    <row r="135" spans="1:13" hidden="1" x14ac:dyDescent="0.3">
      <c r="A135" s="5" t="s">
        <v>7</v>
      </c>
      <c r="B135" s="6" t="s">
        <v>108</v>
      </c>
      <c r="C135" s="6" t="s">
        <v>109</v>
      </c>
      <c r="D135" s="6" t="s">
        <v>110</v>
      </c>
      <c r="E135" s="6">
        <v>6252</v>
      </c>
      <c r="F135" s="6" t="s">
        <v>111</v>
      </c>
      <c r="G135" s="16" t="str">
        <f>VLOOKUP(F135,Kantone!$A$2:$B$107,2,FALSE)</f>
        <v>LU</v>
      </c>
      <c r="H135" s="7">
        <v>35747</v>
      </c>
      <c r="I135" s="2">
        <v>0</v>
      </c>
      <c r="J135" s="14">
        <v>0</v>
      </c>
      <c r="K135" s="14">
        <f t="shared" si="21"/>
        <v>0</v>
      </c>
      <c r="L135" s="18">
        <f t="shared" si="22"/>
        <v>1997</v>
      </c>
      <c r="M135" t="str">
        <f t="shared" si="23"/>
        <v>ja</v>
      </c>
    </row>
    <row r="136" spans="1:13" hidden="1" x14ac:dyDescent="0.3">
      <c r="A136" s="5" t="s">
        <v>7</v>
      </c>
      <c r="B136" s="6" t="s">
        <v>55</v>
      </c>
      <c r="C136" s="6" t="s">
        <v>56</v>
      </c>
      <c r="D136" s="6" t="s">
        <v>57</v>
      </c>
      <c r="E136" s="6">
        <v>3011</v>
      </c>
      <c r="F136" s="6" t="s">
        <v>58</v>
      </c>
      <c r="G136" s="16" t="str">
        <f>VLOOKUP(F136,Kantone!$A$2:$B$107,2,FALSE)</f>
        <v>BE</v>
      </c>
      <c r="H136" s="7">
        <v>35889</v>
      </c>
      <c r="I136" s="2">
        <v>2</v>
      </c>
      <c r="J136" s="14">
        <v>3494</v>
      </c>
      <c r="K136" s="14">
        <f t="shared" si="21"/>
        <v>3843.4</v>
      </c>
      <c r="L136" s="18">
        <f t="shared" si="22"/>
        <v>1998</v>
      </c>
      <c r="M136" t="str">
        <f t="shared" si="23"/>
        <v>nein</v>
      </c>
    </row>
    <row r="137" spans="1:13" hidden="1" x14ac:dyDescent="0.3">
      <c r="A137" s="5" t="s">
        <v>7</v>
      </c>
      <c r="B137" s="6" t="s">
        <v>262</v>
      </c>
      <c r="C137" s="6" t="s">
        <v>263</v>
      </c>
      <c r="D137" s="6" t="s">
        <v>264</v>
      </c>
      <c r="E137" s="6">
        <v>6030</v>
      </c>
      <c r="F137" s="6" t="s">
        <v>216</v>
      </c>
      <c r="G137" s="16" t="str">
        <f>VLOOKUP(F137,Kantone!$A$2:$B$107,2,FALSE)</f>
        <v>LU</v>
      </c>
      <c r="H137" s="7">
        <v>33164</v>
      </c>
      <c r="I137" s="2">
        <v>2</v>
      </c>
      <c r="J137" s="14">
        <v>2594</v>
      </c>
      <c r="K137" s="14">
        <f t="shared" si="21"/>
        <v>2853.4</v>
      </c>
      <c r="L137" s="18">
        <f t="shared" si="22"/>
        <v>1990</v>
      </c>
      <c r="M137" t="str">
        <f t="shared" si="23"/>
        <v>nein</v>
      </c>
    </row>
    <row r="138" spans="1:13" hidden="1" x14ac:dyDescent="0.3">
      <c r="A138" s="5" t="s">
        <v>7</v>
      </c>
      <c r="B138" s="6" t="s">
        <v>250</v>
      </c>
      <c r="C138" s="6" t="s">
        <v>249</v>
      </c>
      <c r="D138" s="6" t="s">
        <v>251</v>
      </c>
      <c r="E138" s="6">
        <v>6014</v>
      </c>
      <c r="F138" s="6" t="s">
        <v>79</v>
      </c>
      <c r="G138" s="16" t="str">
        <f>VLOOKUP(F138,Kantone!$A$2:$B$107,2,FALSE)</f>
        <v>LU</v>
      </c>
      <c r="H138" s="7">
        <v>34871</v>
      </c>
      <c r="I138" s="2">
        <v>2</v>
      </c>
      <c r="J138" s="14">
        <v>2406</v>
      </c>
      <c r="K138" s="14">
        <f t="shared" si="21"/>
        <v>2646.6000000000004</v>
      </c>
      <c r="L138" s="18">
        <f t="shared" si="22"/>
        <v>1995</v>
      </c>
      <c r="M138" t="str">
        <f t="shared" si="23"/>
        <v>nein</v>
      </c>
    </row>
    <row r="139" spans="1:13" x14ac:dyDescent="0.3">
      <c r="A139" s="5" t="s">
        <v>7</v>
      </c>
      <c r="B139" s="6" t="s">
        <v>252</v>
      </c>
      <c r="C139" s="6" t="s">
        <v>253</v>
      </c>
      <c r="D139" s="6" t="s">
        <v>254</v>
      </c>
      <c r="E139" s="6">
        <v>4314</v>
      </c>
      <c r="F139" s="6" t="s">
        <v>131</v>
      </c>
      <c r="G139" s="16" t="str">
        <f>VLOOKUP(F139,Kantone!$A$2:$B$107,2,FALSE)</f>
        <v>AG</v>
      </c>
      <c r="H139" s="7">
        <v>33709</v>
      </c>
      <c r="I139" s="2">
        <v>2</v>
      </c>
      <c r="J139" s="14">
        <v>3874</v>
      </c>
      <c r="K139" s="14">
        <f t="shared" si="21"/>
        <v>4261.4000000000005</v>
      </c>
      <c r="L139" s="18">
        <f t="shared" si="22"/>
        <v>1992</v>
      </c>
      <c r="M139" t="str">
        <f t="shared" si="23"/>
        <v>nein</v>
      </c>
    </row>
    <row r="140" spans="1:13" hidden="1" x14ac:dyDescent="0.3">
      <c r="A140" s="5" t="s">
        <v>7</v>
      </c>
      <c r="B140" s="6" t="s">
        <v>456</v>
      </c>
      <c r="C140" s="6" t="s">
        <v>229</v>
      </c>
      <c r="D140" s="6" t="s">
        <v>457</v>
      </c>
      <c r="E140" s="6">
        <v>6048</v>
      </c>
      <c r="F140" s="6" t="s">
        <v>16</v>
      </c>
      <c r="G140" s="16" t="str">
        <f>VLOOKUP(F140,Kantone!$A$2:$B$107,2,FALSE)</f>
        <v>LU</v>
      </c>
      <c r="H140" s="7">
        <v>34766</v>
      </c>
      <c r="I140" s="2">
        <v>1</v>
      </c>
      <c r="J140" s="14">
        <v>1381</v>
      </c>
      <c r="K140" s="14">
        <f t="shared" si="21"/>
        <v>1519.1000000000001</v>
      </c>
      <c r="L140" s="18">
        <f t="shared" si="22"/>
        <v>1995</v>
      </c>
      <c r="M140" t="str">
        <f t="shared" si="23"/>
        <v>nein</v>
      </c>
    </row>
    <row r="141" spans="1:13" hidden="1" x14ac:dyDescent="0.3">
      <c r="A141" s="5" t="s">
        <v>7</v>
      </c>
      <c r="B141" s="6" t="s">
        <v>357</v>
      </c>
      <c r="C141" s="6" t="s">
        <v>377</v>
      </c>
      <c r="D141" s="6" t="s">
        <v>379</v>
      </c>
      <c r="E141" s="6">
        <v>6020</v>
      </c>
      <c r="F141" s="6" t="s">
        <v>43</v>
      </c>
      <c r="G141" s="16" t="str">
        <f>VLOOKUP(F141,Kantone!$A$2:$B$107,2,FALSE)</f>
        <v>LU</v>
      </c>
      <c r="H141" s="7">
        <v>34579</v>
      </c>
      <c r="I141" s="2">
        <v>0</v>
      </c>
      <c r="J141" s="14">
        <v>0</v>
      </c>
      <c r="K141" s="14">
        <f t="shared" si="21"/>
        <v>0</v>
      </c>
      <c r="L141" s="18">
        <f t="shared" si="22"/>
        <v>1994</v>
      </c>
      <c r="M141" t="str">
        <f t="shared" si="23"/>
        <v>nein</v>
      </c>
    </row>
    <row r="142" spans="1:13" hidden="1" x14ac:dyDescent="0.3">
      <c r="A142" s="5" t="s">
        <v>7</v>
      </c>
      <c r="B142" s="6" t="s">
        <v>311</v>
      </c>
      <c r="C142" s="6" t="s">
        <v>312</v>
      </c>
      <c r="D142" s="6" t="s">
        <v>313</v>
      </c>
      <c r="E142" s="6">
        <v>6006</v>
      </c>
      <c r="F142" s="6" t="s">
        <v>12</v>
      </c>
      <c r="G142" s="16" t="str">
        <f>VLOOKUP(F142,Kantone!$A$2:$B$107,2,FALSE)</f>
        <v>LU</v>
      </c>
      <c r="H142" s="7">
        <v>34145</v>
      </c>
      <c r="I142" s="2">
        <v>0</v>
      </c>
      <c r="J142" s="14">
        <v>0</v>
      </c>
      <c r="K142" s="14">
        <f t="shared" si="21"/>
        <v>0</v>
      </c>
      <c r="L142" s="18">
        <f t="shared" si="22"/>
        <v>1993</v>
      </c>
      <c r="M142" t="str">
        <f t="shared" si="23"/>
        <v>nein</v>
      </c>
    </row>
    <row r="143" spans="1:13" hidden="1" x14ac:dyDescent="0.3">
      <c r="A143" s="5" t="s">
        <v>7</v>
      </c>
      <c r="B143" s="6" t="s">
        <v>606</v>
      </c>
      <c r="C143" s="6" t="s">
        <v>208</v>
      </c>
      <c r="D143" s="6" t="s">
        <v>607</v>
      </c>
      <c r="E143" s="6">
        <v>4710</v>
      </c>
      <c r="F143" s="6" t="s">
        <v>528</v>
      </c>
      <c r="G143" s="16" t="str">
        <f>VLOOKUP(F143,Kantone!$A$2:$B$107,2,FALSE)</f>
        <v>SO</v>
      </c>
      <c r="H143" s="7">
        <v>34632</v>
      </c>
      <c r="I143" s="2">
        <v>3</v>
      </c>
      <c r="J143" s="14">
        <v>5733</v>
      </c>
      <c r="K143" s="14">
        <f t="shared" si="21"/>
        <v>6306.3</v>
      </c>
      <c r="L143" s="18">
        <f t="shared" si="22"/>
        <v>1994</v>
      </c>
      <c r="M143" t="str">
        <f t="shared" si="23"/>
        <v>nein</v>
      </c>
    </row>
    <row r="144" spans="1:13" hidden="1" x14ac:dyDescent="0.3">
      <c r="A144" s="5" t="s">
        <v>7</v>
      </c>
      <c r="B144" s="6" t="s">
        <v>468</v>
      </c>
      <c r="C144" s="6" t="s">
        <v>469</v>
      </c>
      <c r="D144" s="6" t="s">
        <v>470</v>
      </c>
      <c r="E144" s="6">
        <v>6300</v>
      </c>
      <c r="F144" s="6" t="s">
        <v>51</v>
      </c>
      <c r="G144" s="16" t="str">
        <f>VLOOKUP(F144,Kantone!$A$2:$B$107,2,FALSE)</f>
        <v>ZG</v>
      </c>
      <c r="H144" s="7">
        <v>35931</v>
      </c>
      <c r="I144" s="2">
        <v>0</v>
      </c>
      <c r="J144" s="14">
        <v>0</v>
      </c>
      <c r="K144" s="14"/>
      <c r="L144" s="18"/>
    </row>
    <row r="145" spans="1:13" hidden="1" x14ac:dyDescent="0.3">
      <c r="A145" s="5" t="s">
        <v>7</v>
      </c>
      <c r="B145" s="6" t="s">
        <v>268</v>
      </c>
      <c r="C145" s="6" t="s">
        <v>269</v>
      </c>
      <c r="D145" s="6" t="s">
        <v>270</v>
      </c>
      <c r="E145" s="6">
        <v>6010</v>
      </c>
      <c r="F145" s="6" t="s">
        <v>21</v>
      </c>
      <c r="G145" s="16" t="str">
        <f>VLOOKUP(F145,Kantone!$A$2:$B$107,2,FALSE)</f>
        <v>LU</v>
      </c>
      <c r="H145" s="7">
        <v>33163</v>
      </c>
      <c r="I145" s="2">
        <v>2</v>
      </c>
      <c r="J145" s="14">
        <v>1080</v>
      </c>
      <c r="K145" s="14">
        <f t="shared" ref="K145:K163" si="24">J145*(1+$M$1)</f>
        <v>1188</v>
      </c>
      <c r="L145" s="18">
        <f t="shared" ref="L145:L163" si="25">YEAR(H145)</f>
        <v>1990</v>
      </c>
      <c r="M145" t="str">
        <f t="shared" ref="M145:M163" si="26">IF(L145=1997,"ja","nein")</f>
        <v>nein</v>
      </c>
    </row>
    <row r="146" spans="1:13" hidden="1" x14ac:dyDescent="0.3">
      <c r="A146" s="5" t="s">
        <v>7</v>
      </c>
      <c r="B146" s="6" t="s">
        <v>465</v>
      </c>
      <c r="C146" s="6" t="s">
        <v>466</v>
      </c>
      <c r="D146" s="6" t="s">
        <v>467</v>
      </c>
      <c r="E146" s="6">
        <v>6048</v>
      </c>
      <c r="F146" s="6" t="s">
        <v>16</v>
      </c>
      <c r="G146" s="16" t="str">
        <f>VLOOKUP(F146,Kantone!$A$2:$B$107,2,FALSE)</f>
        <v>LU</v>
      </c>
      <c r="H146" s="7">
        <v>33911</v>
      </c>
      <c r="I146" s="2">
        <v>0</v>
      </c>
      <c r="J146" s="14">
        <v>0</v>
      </c>
      <c r="K146" s="14">
        <f t="shared" si="24"/>
        <v>0</v>
      </c>
      <c r="L146" s="18">
        <f t="shared" si="25"/>
        <v>1992</v>
      </c>
      <c r="M146" t="str">
        <f t="shared" si="26"/>
        <v>nein</v>
      </c>
    </row>
    <row r="147" spans="1:13" hidden="1" x14ac:dyDescent="0.3">
      <c r="A147" s="5" t="s">
        <v>7</v>
      </c>
      <c r="B147" s="6" t="s">
        <v>285</v>
      </c>
      <c r="C147" s="6" t="s">
        <v>286</v>
      </c>
      <c r="D147" s="6" t="s">
        <v>287</v>
      </c>
      <c r="E147" s="6">
        <v>6020</v>
      </c>
      <c r="F147" s="6" t="s">
        <v>43</v>
      </c>
      <c r="G147" s="16" t="str">
        <f>VLOOKUP(F147,Kantone!$A$2:$B$107,2,FALSE)</f>
        <v>LU</v>
      </c>
      <c r="H147" s="7">
        <v>33296</v>
      </c>
      <c r="I147" s="2">
        <v>0</v>
      </c>
      <c r="J147" s="14">
        <v>0</v>
      </c>
      <c r="K147" s="14">
        <f t="shared" si="24"/>
        <v>0</v>
      </c>
      <c r="L147" s="18">
        <f t="shared" si="25"/>
        <v>1991</v>
      </c>
      <c r="M147" t="str">
        <f t="shared" si="26"/>
        <v>nein</v>
      </c>
    </row>
    <row r="148" spans="1:13" hidden="1" x14ac:dyDescent="0.3">
      <c r="A148" s="5" t="s">
        <v>7</v>
      </c>
      <c r="B148" s="6" t="s">
        <v>288</v>
      </c>
      <c r="C148" s="6" t="s">
        <v>286</v>
      </c>
      <c r="D148" s="6" t="s">
        <v>289</v>
      </c>
      <c r="E148" s="6">
        <v>6020</v>
      </c>
      <c r="F148" s="6" t="s">
        <v>43</v>
      </c>
      <c r="G148" s="16" t="str">
        <f>VLOOKUP(F148,Kantone!$A$2:$B$107,2,FALSE)</f>
        <v>LU</v>
      </c>
      <c r="H148" s="7">
        <v>35441</v>
      </c>
      <c r="I148" s="2">
        <v>0</v>
      </c>
      <c r="J148" s="14">
        <v>0</v>
      </c>
      <c r="K148" s="14">
        <f t="shared" si="24"/>
        <v>0</v>
      </c>
      <c r="L148" s="18">
        <f t="shared" si="25"/>
        <v>1997</v>
      </c>
      <c r="M148" t="str">
        <f t="shared" si="26"/>
        <v>ja</v>
      </c>
    </row>
    <row r="149" spans="1:13" hidden="1" x14ac:dyDescent="0.3">
      <c r="A149" s="5" t="s">
        <v>7</v>
      </c>
      <c r="B149" s="6" t="s">
        <v>113</v>
      </c>
      <c r="C149" s="6" t="s">
        <v>392</v>
      </c>
      <c r="D149" s="6" t="s">
        <v>393</v>
      </c>
      <c r="E149" s="6">
        <v>4600</v>
      </c>
      <c r="F149" s="6" t="s">
        <v>394</v>
      </c>
      <c r="G149" s="16" t="str">
        <f>VLOOKUP(F149,Kantone!$A$2:$B$107,2,FALSE)</f>
        <v>SO</v>
      </c>
      <c r="H149" s="7">
        <v>33225</v>
      </c>
      <c r="I149" s="2">
        <v>2</v>
      </c>
      <c r="J149" s="14">
        <v>3694</v>
      </c>
      <c r="K149" s="14">
        <f t="shared" si="24"/>
        <v>4063.4000000000005</v>
      </c>
      <c r="L149" s="18">
        <f t="shared" si="25"/>
        <v>1990</v>
      </c>
      <c r="M149" t="str">
        <f t="shared" si="26"/>
        <v>nein</v>
      </c>
    </row>
    <row r="150" spans="1:13" x14ac:dyDescent="0.3">
      <c r="A150" s="5" t="s">
        <v>7</v>
      </c>
      <c r="B150" s="6" t="s">
        <v>113</v>
      </c>
      <c r="C150" s="6" t="s">
        <v>218</v>
      </c>
      <c r="D150" s="6" t="s">
        <v>443</v>
      </c>
      <c r="E150" s="6">
        <v>4303</v>
      </c>
      <c r="F150" s="6" t="s">
        <v>30</v>
      </c>
      <c r="G150" s="16" t="str">
        <f>VLOOKUP(F150,Kantone!$A$2:$B$107,2,FALSE)</f>
        <v>AG</v>
      </c>
      <c r="H150" s="7">
        <v>34192</v>
      </c>
      <c r="I150" s="2">
        <v>0</v>
      </c>
      <c r="J150" s="14">
        <v>0</v>
      </c>
      <c r="K150" s="14">
        <f t="shared" si="24"/>
        <v>0</v>
      </c>
      <c r="L150" s="18">
        <f t="shared" si="25"/>
        <v>1993</v>
      </c>
      <c r="M150" t="str">
        <f t="shared" si="26"/>
        <v>nein</v>
      </c>
    </row>
    <row r="151" spans="1:13" x14ac:dyDescent="0.3">
      <c r="A151" s="5" t="s">
        <v>7</v>
      </c>
      <c r="B151" s="6" t="s">
        <v>234</v>
      </c>
      <c r="C151" s="6" t="s">
        <v>228</v>
      </c>
      <c r="D151" s="6" t="s">
        <v>235</v>
      </c>
      <c r="E151" s="6">
        <v>4313</v>
      </c>
      <c r="F151" s="6" t="s">
        <v>146</v>
      </c>
      <c r="G151" s="16" t="str">
        <f>VLOOKUP(F151,Kantone!$A$2:$B$107,2,FALSE)</f>
        <v>AG</v>
      </c>
      <c r="H151" s="7">
        <v>34323</v>
      </c>
      <c r="I151" s="2">
        <v>1</v>
      </c>
      <c r="J151" s="14">
        <v>1104</v>
      </c>
      <c r="K151" s="14">
        <f t="shared" si="24"/>
        <v>1214.4000000000001</v>
      </c>
      <c r="L151" s="18">
        <f t="shared" si="25"/>
        <v>1993</v>
      </c>
      <c r="M151" t="str">
        <f t="shared" si="26"/>
        <v>nein</v>
      </c>
    </row>
    <row r="152" spans="1:13" hidden="1" x14ac:dyDescent="0.3">
      <c r="A152" s="5" t="s">
        <v>7</v>
      </c>
      <c r="B152" s="6" t="s">
        <v>550</v>
      </c>
      <c r="C152" s="6" t="s">
        <v>551</v>
      </c>
      <c r="D152" s="6" t="s">
        <v>552</v>
      </c>
      <c r="E152" s="6">
        <v>4710</v>
      </c>
      <c r="F152" s="6" t="s">
        <v>528</v>
      </c>
      <c r="G152" s="16" t="str">
        <f>VLOOKUP(F152,Kantone!$A$2:$B$107,2,FALSE)</f>
        <v>SO</v>
      </c>
      <c r="H152" s="7">
        <v>34066</v>
      </c>
      <c r="I152" s="2">
        <v>1</v>
      </c>
      <c r="J152" s="14">
        <v>1250</v>
      </c>
      <c r="K152" s="14">
        <f t="shared" si="24"/>
        <v>1375</v>
      </c>
      <c r="L152" s="18">
        <f t="shared" si="25"/>
        <v>1993</v>
      </c>
      <c r="M152" t="str">
        <f t="shared" si="26"/>
        <v>nein</v>
      </c>
    </row>
    <row r="153" spans="1:13" hidden="1" x14ac:dyDescent="0.3">
      <c r="A153" s="5" t="s">
        <v>7</v>
      </c>
      <c r="B153" s="6" t="s">
        <v>22</v>
      </c>
      <c r="C153" s="6" t="s">
        <v>23</v>
      </c>
      <c r="D153" s="6" t="s">
        <v>24</v>
      </c>
      <c r="E153" s="6">
        <v>6006</v>
      </c>
      <c r="F153" s="6" t="s">
        <v>12</v>
      </c>
      <c r="G153" s="16" t="str">
        <f>VLOOKUP(F153,Kantone!$A$2:$B$107,2,FALSE)</f>
        <v>LU</v>
      </c>
      <c r="H153" s="7">
        <v>33451</v>
      </c>
      <c r="I153" s="2">
        <v>0</v>
      </c>
      <c r="J153" s="14">
        <v>0</v>
      </c>
      <c r="K153" s="14">
        <f t="shared" si="24"/>
        <v>0</v>
      </c>
      <c r="L153" s="18">
        <f t="shared" si="25"/>
        <v>1991</v>
      </c>
      <c r="M153" t="str">
        <f t="shared" si="26"/>
        <v>nein</v>
      </c>
    </row>
    <row r="154" spans="1:13" hidden="1" x14ac:dyDescent="0.3">
      <c r="A154" s="5" t="s">
        <v>7</v>
      </c>
      <c r="B154" s="6" t="s">
        <v>265</v>
      </c>
      <c r="C154" s="6" t="s">
        <v>266</v>
      </c>
      <c r="D154" s="6" t="s">
        <v>267</v>
      </c>
      <c r="E154" s="6">
        <v>6010</v>
      </c>
      <c r="F154" s="6" t="s">
        <v>21</v>
      </c>
      <c r="G154" s="16" t="str">
        <f>VLOOKUP(F154,Kantone!$A$2:$B$107,2,FALSE)</f>
        <v>LU</v>
      </c>
      <c r="H154" s="7">
        <v>33371</v>
      </c>
      <c r="I154" s="2">
        <v>2</v>
      </c>
      <c r="J154" s="14">
        <v>1380</v>
      </c>
      <c r="K154" s="14">
        <f t="shared" si="24"/>
        <v>1518.0000000000002</v>
      </c>
      <c r="L154" s="18">
        <f t="shared" si="25"/>
        <v>1991</v>
      </c>
      <c r="M154" t="str">
        <f t="shared" si="26"/>
        <v>nein</v>
      </c>
    </row>
    <row r="155" spans="1:13" hidden="1" x14ac:dyDescent="0.3">
      <c r="A155" s="5" t="s">
        <v>7</v>
      </c>
      <c r="B155" s="6" t="s">
        <v>185</v>
      </c>
      <c r="C155" s="6" t="s">
        <v>183</v>
      </c>
      <c r="D155" s="6" t="s">
        <v>186</v>
      </c>
      <c r="E155" s="6">
        <v>6010</v>
      </c>
      <c r="F155" s="6" t="s">
        <v>21</v>
      </c>
      <c r="G155" s="16" t="str">
        <f>VLOOKUP(F155,Kantone!$A$2:$B$107,2,FALSE)</f>
        <v>LU</v>
      </c>
      <c r="H155" s="7">
        <v>34818</v>
      </c>
      <c r="I155" s="2">
        <v>2</v>
      </c>
      <c r="J155" s="14">
        <v>1258</v>
      </c>
      <c r="K155" s="14">
        <f t="shared" si="24"/>
        <v>1383.8000000000002</v>
      </c>
      <c r="L155" s="18">
        <f t="shared" si="25"/>
        <v>1995</v>
      </c>
      <c r="M155" t="str">
        <f t="shared" si="26"/>
        <v>nein</v>
      </c>
    </row>
    <row r="156" spans="1:13" hidden="1" x14ac:dyDescent="0.3">
      <c r="A156" s="5" t="s">
        <v>7</v>
      </c>
      <c r="B156" s="6" t="s">
        <v>39</v>
      </c>
      <c r="C156" s="6" t="s">
        <v>119</v>
      </c>
      <c r="D156" s="6" t="s">
        <v>120</v>
      </c>
      <c r="E156" s="6">
        <v>6020</v>
      </c>
      <c r="F156" s="6" t="s">
        <v>43</v>
      </c>
      <c r="G156" s="16" t="str">
        <f>VLOOKUP(F156,Kantone!$A$2:$B$107,2,FALSE)</f>
        <v>LU</v>
      </c>
      <c r="H156" s="7">
        <v>34035</v>
      </c>
      <c r="I156" s="2">
        <v>1</v>
      </c>
      <c r="J156" s="14">
        <v>1455</v>
      </c>
      <c r="K156" s="14">
        <f t="shared" si="24"/>
        <v>1600.5000000000002</v>
      </c>
      <c r="L156" s="18">
        <f t="shared" si="25"/>
        <v>1993</v>
      </c>
      <c r="M156" t="str">
        <f t="shared" si="26"/>
        <v>nein</v>
      </c>
    </row>
    <row r="157" spans="1:13" x14ac:dyDescent="0.3">
      <c r="A157" s="5" t="s">
        <v>7</v>
      </c>
      <c r="B157" s="6" t="s">
        <v>39</v>
      </c>
      <c r="C157" s="6" t="s">
        <v>183</v>
      </c>
      <c r="D157" s="6" t="s">
        <v>184</v>
      </c>
      <c r="E157" s="6">
        <v>4303</v>
      </c>
      <c r="F157" s="6" t="s">
        <v>30</v>
      </c>
      <c r="G157" s="16" t="str">
        <f>VLOOKUP(F157,Kantone!$A$2:$B$107,2,FALSE)</f>
        <v>AG</v>
      </c>
      <c r="H157" s="7">
        <v>34672</v>
      </c>
      <c r="I157" s="2">
        <v>4</v>
      </c>
      <c r="J157" s="14">
        <v>2140</v>
      </c>
      <c r="K157" s="14">
        <f t="shared" si="24"/>
        <v>2354</v>
      </c>
      <c r="L157" s="18">
        <f t="shared" si="25"/>
        <v>1994</v>
      </c>
      <c r="M157" t="str">
        <f t="shared" si="26"/>
        <v>nein</v>
      </c>
    </row>
    <row r="158" spans="1:13" x14ac:dyDescent="0.3">
      <c r="A158" s="5" t="s">
        <v>7</v>
      </c>
      <c r="B158" s="6" t="s">
        <v>39</v>
      </c>
      <c r="C158" s="6" t="s">
        <v>334</v>
      </c>
      <c r="D158" s="6" t="s">
        <v>335</v>
      </c>
      <c r="E158" s="6">
        <v>4313</v>
      </c>
      <c r="F158" s="6" t="s">
        <v>146</v>
      </c>
      <c r="G158" s="16" t="str">
        <f>VLOOKUP(F158,Kantone!$A$2:$B$107,2,FALSE)</f>
        <v>AG</v>
      </c>
      <c r="H158" s="7">
        <v>34761</v>
      </c>
      <c r="I158" s="2">
        <v>3</v>
      </c>
      <c r="J158" s="14">
        <v>3195</v>
      </c>
      <c r="K158" s="14">
        <f t="shared" si="24"/>
        <v>3514.5000000000005</v>
      </c>
      <c r="L158" s="18">
        <f t="shared" si="25"/>
        <v>1995</v>
      </c>
      <c r="M158" t="str">
        <f t="shared" si="26"/>
        <v>nein</v>
      </c>
    </row>
    <row r="159" spans="1:13" x14ac:dyDescent="0.3">
      <c r="A159" s="5" t="s">
        <v>7</v>
      </c>
      <c r="B159" s="6" t="s">
        <v>39</v>
      </c>
      <c r="C159" s="6" t="s">
        <v>413</v>
      </c>
      <c r="D159" s="6" t="s">
        <v>414</v>
      </c>
      <c r="E159" s="6">
        <v>4312</v>
      </c>
      <c r="F159" s="6" t="s">
        <v>273</v>
      </c>
      <c r="G159" s="16" t="str">
        <f>VLOOKUP(F159,Kantone!$A$2:$B$107,2,FALSE)</f>
        <v>AG</v>
      </c>
      <c r="H159" s="7">
        <v>33610</v>
      </c>
      <c r="I159" s="2">
        <v>1</v>
      </c>
      <c r="J159" s="14">
        <v>1390</v>
      </c>
      <c r="K159" s="14">
        <f t="shared" si="24"/>
        <v>1529.0000000000002</v>
      </c>
      <c r="L159" s="18">
        <f t="shared" si="25"/>
        <v>1992</v>
      </c>
      <c r="M159" t="str">
        <f t="shared" si="26"/>
        <v>nein</v>
      </c>
    </row>
    <row r="160" spans="1:13" hidden="1" x14ac:dyDescent="0.3">
      <c r="A160" s="5" t="s">
        <v>7</v>
      </c>
      <c r="B160" s="6" t="s">
        <v>614</v>
      </c>
      <c r="C160" s="6" t="s">
        <v>615</v>
      </c>
      <c r="D160" s="6" t="s">
        <v>616</v>
      </c>
      <c r="E160" s="6">
        <v>4710</v>
      </c>
      <c r="F160" s="6" t="s">
        <v>528</v>
      </c>
      <c r="G160" s="16" t="str">
        <f>VLOOKUP(F160,Kantone!$A$2:$B$107,2,FALSE)</f>
        <v>SO</v>
      </c>
      <c r="H160" s="7">
        <v>33211</v>
      </c>
      <c r="I160" s="2">
        <v>3</v>
      </c>
      <c r="J160" s="14">
        <v>1581</v>
      </c>
      <c r="K160" s="14">
        <f t="shared" si="24"/>
        <v>1739.1000000000001</v>
      </c>
      <c r="L160" s="18">
        <f t="shared" si="25"/>
        <v>1990</v>
      </c>
      <c r="M160" t="str">
        <f t="shared" si="26"/>
        <v>nein</v>
      </c>
    </row>
    <row r="161" spans="1:13" hidden="1" x14ac:dyDescent="0.3">
      <c r="A161" s="5" t="s">
        <v>7</v>
      </c>
      <c r="B161" s="6" t="s">
        <v>200</v>
      </c>
      <c r="C161" s="6" t="s">
        <v>201</v>
      </c>
      <c r="D161" s="6" t="s">
        <v>202</v>
      </c>
      <c r="E161" s="6">
        <v>6015</v>
      </c>
      <c r="F161" s="6" t="s">
        <v>203</v>
      </c>
      <c r="G161" s="16" t="str">
        <f>VLOOKUP(F161,Kantone!$A$2:$B$107,2,FALSE)</f>
        <v>LU</v>
      </c>
      <c r="H161" s="7">
        <v>34459</v>
      </c>
      <c r="I161" s="2">
        <v>4</v>
      </c>
      <c r="J161" s="14">
        <v>4584</v>
      </c>
      <c r="K161" s="14">
        <f t="shared" si="24"/>
        <v>5042.4000000000005</v>
      </c>
      <c r="L161" s="18">
        <f t="shared" si="25"/>
        <v>1994</v>
      </c>
      <c r="M161" t="str">
        <f t="shared" si="26"/>
        <v>nein</v>
      </c>
    </row>
    <row r="162" spans="1:13" hidden="1" x14ac:dyDescent="0.3">
      <c r="A162" s="5" t="s">
        <v>7</v>
      </c>
      <c r="B162" s="6" t="s">
        <v>387</v>
      </c>
      <c r="C162" s="6" t="s">
        <v>386</v>
      </c>
      <c r="D162" s="6" t="s">
        <v>388</v>
      </c>
      <c r="E162" s="6">
        <v>6210</v>
      </c>
      <c r="F162" s="6" t="s">
        <v>157</v>
      </c>
      <c r="G162" s="16" t="str">
        <f>VLOOKUP(F162,Kantone!$A$2:$B$107,2,FALSE)</f>
        <v>LU</v>
      </c>
      <c r="H162" s="7">
        <v>34735</v>
      </c>
      <c r="I162" s="2">
        <v>1</v>
      </c>
      <c r="J162" s="14">
        <v>1259</v>
      </c>
      <c r="K162" s="14">
        <f t="shared" si="24"/>
        <v>1384.9</v>
      </c>
      <c r="L162" s="18">
        <f t="shared" si="25"/>
        <v>1995</v>
      </c>
      <c r="M162" t="str">
        <f t="shared" si="26"/>
        <v>nein</v>
      </c>
    </row>
    <row r="163" spans="1:13" x14ac:dyDescent="0.3">
      <c r="A163" s="5" t="s">
        <v>7</v>
      </c>
      <c r="B163" s="6" t="s">
        <v>209</v>
      </c>
      <c r="C163" s="6" t="s">
        <v>274</v>
      </c>
      <c r="D163" s="6" t="s">
        <v>275</v>
      </c>
      <c r="E163" s="6">
        <v>4303</v>
      </c>
      <c r="F163" s="6" t="s">
        <v>30</v>
      </c>
      <c r="G163" s="16" t="str">
        <f>VLOOKUP(F163,Kantone!$A$2:$B$107,2,FALSE)</f>
        <v>AG</v>
      </c>
      <c r="H163" s="7">
        <v>35484</v>
      </c>
      <c r="I163" s="2">
        <v>1</v>
      </c>
      <c r="J163" s="14">
        <v>1342</v>
      </c>
      <c r="K163" s="14">
        <f t="shared" si="24"/>
        <v>1476.2</v>
      </c>
      <c r="L163" s="18">
        <f t="shared" si="25"/>
        <v>1997</v>
      </c>
      <c r="M163" t="str">
        <f t="shared" si="26"/>
        <v>ja</v>
      </c>
    </row>
    <row r="164" spans="1:13" hidden="1" x14ac:dyDescent="0.3">
      <c r="A164" s="5" t="s">
        <v>7</v>
      </c>
      <c r="B164" s="6" t="s">
        <v>380</v>
      </c>
      <c r="C164" s="6" t="s">
        <v>377</v>
      </c>
      <c r="D164" s="6" t="s">
        <v>381</v>
      </c>
      <c r="E164" s="6">
        <v>6403</v>
      </c>
      <c r="F164" s="6" t="s">
        <v>382</v>
      </c>
      <c r="G164" s="16" t="str">
        <f>VLOOKUP(F164,Kantone!$A$2:$B$107,2,FALSE)</f>
        <v>SZ</v>
      </c>
      <c r="H164" s="7">
        <v>34383</v>
      </c>
      <c r="I164" s="2">
        <v>4</v>
      </c>
      <c r="J164" s="14">
        <v>4636</v>
      </c>
      <c r="K164" s="14"/>
      <c r="L164" s="18"/>
    </row>
    <row r="165" spans="1:13" x14ac:dyDescent="0.3">
      <c r="A165" s="5" t="s">
        <v>7</v>
      </c>
      <c r="B165" s="6" t="s">
        <v>218</v>
      </c>
      <c r="C165" s="6" t="s">
        <v>217</v>
      </c>
      <c r="D165" s="6" t="s">
        <v>219</v>
      </c>
      <c r="E165" s="6">
        <v>4313</v>
      </c>
      <c r="F165" s="6" t="s">
        <v>146</v>
      </c>
      <c r="G165" s="16" t="str">
        <f>VLOOKUP(F165,Kantone!$A$2:$B$107,2,FALSE)</f>
        <v>AG</v>
      </c>
      <c r="H165" s="7">
        <v>34667</v>
      </c>
      <c r="I165" s="2">
        <v>2</v>
      </c>
      <c r="J165" s="14">
        <v>3824</v>
      </c>
      <c r="K165" s="14">
        <f>J165*(1+$M$1)</f>
        <v>4206.4000000000005</v>
      </c>
      <c r="L165" s="18">
        <f>YEAR(H165)</f>
        <v>1994</v>
      </c>
      <c r="M165" t="str">
        <f>IF(L165=1997,"ja","nein")</f>
        <v>nein</v>
      </c>
    </row>
    <row r="166" spans="1:13" x14ac:dyDescent="0.3">
      <c r="A166" s="5" t="s">
        <v>7</v>
      </c>
      <c r="B166" s="6" t="s">
        <v>229</v>
      </c>
      <c r="C166" s="6" t="s">
        <v>228</v>
      </c>
      <c r="D166" s="6" t="s">
        <v>230</v>
      </c>
      <c r="E166" s="6">
        <v>4303</v>
      </c>
      <c r="F166" s="6" t="s">
        <v>30</v>
      </c>
      <c r="G166" s="16" t="str">
        <f>VLOOKUP(F166,Kantone!$A$2:$B$107,2,FALSE)</f>
        <v>AG</v>
      </c>
      <c r="H166" s="7">
        <v>35377</v>
      </c>
      <c r="I166" s="2">
        <v>3</v>
      </c>
      <c r="J166" s="14">
        <v>2463</v>
      </c>
      <c r="K166" s="14">
        <f>J166*(1+$M$1)</f>
        <v>2709.3</v>
      </c>
      <c r="L166" s="18">
        <f>YEAR(H166)</f>
        <v>1996</v>
      </c>
      <c r="M166" t="str">
        <f>IF(L166=1997,"ja","nein")</f>
        <v>nein</v>
      </c>
    </row>
    <row r="167" spans="1:13" hidden="1" x14ac:dyDescent="0.3">
      <c r="A167" s="5" t="s">
        <v>7</v>
      </c>
      <c r="B167" s="6" t="s">
        <v>229</v>
      </c>
      <c r="C167" s="6" t="s">
        <v>355</v>
      </c>
      <c r="D167" s="6" t="s">
        <v>356</v>
      </c>
      <c r="E167" s="6">
        <v>6010</v>
      </c>
      <c r="F167" s="6" t="s">
        <v>21</v>
      </c>
      <c r="G167" s="16" t="str">
        <f>VLOOKUP(F167,Kantone!$A$2:$B$107,2,FALSE)</f>
        <v>LU</v>
      </c>
      <c r="H167" s="7">
        <v>34079</v>
      </c>
      <c r="I167" s="2">
        <v>4</v>
      </c>
      <c r="J167" s="14">
        <v>2592</v>
      </c>
      <c r="K167" s="14">
        <f>J167*(1+$M$1)</f>
        <v>2851.2000000000003</v>
      </c>
      <c r="L167" s="18">
        <f>YEAR(H167)</f>
        <v>1993</v>
      </c>
      <c r="M167" t="str">
        <f>IF(L167=1997,"ja","nein")</f>
        <v>nein</v>
      </c>
    </row>
    <row r="168" spans="1:13" hidden="1" x14ac:dyDescent="0.3">
      <c r="A168" s="5" t="s">
        <v>7</v>
      </c>
      <c r="B168" s="6" t="s">
        <v>373</v>
      </c>
      <c r="C168" s="6" t="s">
        <v>374</v>
      </c>
      <c r="D168" s="6" t="s">
        <v>375</v>
      </c>
      <c r="E168" s="6">
        <v>6343</v>
      </c>
      <c r="F168" s="6" t="s">
        <v>310</v>
      </c>
      <c r="G168" s="16" t="str">
        <f>VLOOKUP(F168,Kantone!$A$2:$B$107,2,FALSE)</f>
        <v>ZG</v>
      </c>
      <c r="H168" s="7">
        <v>35121</v>
      </c>
      <c r="I168" s="2">
        <v>4</v>
      </c>
      <c r="J168" s="14">
        <v>6144</v>
      </c>
      <c r="K168" s="14"/>
      <c r="L168" s="18"/>
    </row>
    <row r="169" spans="1:13" hidden="1" x14ac:dyDescent="0.3">
      <c r="A169" s="5" t="s">
        <v>7</v>
      </c>
      <c r="B169" s="6" t="s">
        <v>610</v>
      </c>
      <c r="C169" s="6" t="s">
        <v>208</v>
      </c>
      <c r="D169" s="6" t="s">
        <v>611</v>
      </c>
      <c r="E169" s="6">
        <v>6045</v>
      </c>
      <c r="F169" s="6" t="s">
        <v>91</v>
      </c>
      <c r="G169" s="16" t="str">
        <f>VLOOKUP(F169,Kantone!$A$2:$B$107,2,FALSE)</f>
        <v>LU</v>
      </c>
      <c r="H169" s="7">
        <v>33141</v>
      </c>
      <c r="I169" s="2">
        <v>0</v>
      </c>
      <c r="J169" s="14">
        <v>0</v>
      </c>
      <c r="K169" s="14">
        <f t="shared" ref="K169:K186" si="27">J169*(1+$M$1)</f>
        <v>0</v>
      </c>
      <c r="L169" s="18">
        <f t="shared" ref="L169:L186" si="28">YEAR(H169)</f>
        <v>1990</v>
      </c>
      <c r="M169" t="str">
        <f t="shared" ref="M169:M186" si="29">IF(L169=1997,"ja","nein")</f>
        <v>nein</v>
      </c>
    </row>
    <row r="170" spans="1:13" hidden="1" x14ac:dyDescent="0.3">
      <c r="A170" s="5" t="s">
        <v>7</v>
      </c>
      <c r="B170" s="6" t="s">
        <v>430</v>
      </c>
      <c r="C170" s="6" t="s">
        <v>431</v>
      </c>
      <c r="D170" s="6" t="s">
        <v>432</v>
      </c>
      <c r="E170" s="6">
        <v>6000</v>
      </c>
      <c r="F170" s="6" t="s">
        <v>12</v>
      </c>
      <c r="G170" s="16" t="str">
        <f>VLOOKUP(F170,Kantone!$A$2:$B$107,2,FALSE)</f>
        <v>LU</v>
      </c>
      <c r="H170" s="7">
        <v>33483</v>
      </c>
      <c r="I170" s="2">
        <v>2</v>
      </c>
      <c r="J170" s="14">
        <v>1432</v>
      </c>
      <c r="K170" s="14">
        <f t="shared" si="27"/>
        <v>1575.2</v>
      </c>
      <c r="L170" s="18">
        <f t="shared" si="28"/>
        <v>1991</v>
      </c>
      <c r="M170" t="str">
        <f t="shared" si="29"/>
        <v>nein</v>
      </c>
    </row>
    <row r="171" spans="1:13" hidden="1" x14ac:dyDescent="0.3">
      <c r="A171" s="5" t="s">
        <v>7</v>
      </c>
      <c r="B171" s="6" t="s">
        <v>433</v>
      </c>
      <c r="C171" s="6" t="s">
        <v>431</v>
      </c>
      <c r="D171" s="6" t="s">
        <v>434</v>
      </c>
      <c r="E171" s="6">
        <v>6000</v>
      </c>
      <c r="F171" s="6" t="s">
        <v>12</v>
      </c>
      <c r="G171" s="16" t="str">
        <f>VLOOKUP(F171,Kantone!$A$2:$B$107,2,FALSE)</f>
        <v>LU</v>
      </c>
      <c r="H171" s="7">
        <v>34284</v>
      </c>
      <c r="I171" s="2">
        <v>1</v>
      </c>
      <c r="J171" s="14">
        <v>715</v>
      </c>
      <c r="K171" s="14">
        <f t="shared" si="27"/>
        <v>786.50000000000011</v>
      </c>
      <c r="L171" s="18">
        <f t="shared" si="28"/>
        <v>1993</v>
      </c>
      <c r="M171" t="str">
        <f t="shared" si="29"/>
        <v>nein</v>
      </c>
    </row>
    <row r="172" spans="1:13" hidden="1" x14ac:dyDescent="0.3">
      <c r="A172" s="5" t="s">
        <v>7</v>
      </c>
      <c r="B172" s="6" t="s">
        <v>553</v>
      </c>
      <c r="C172" s="6" t="s">
        <v>551</v>
      </c>
      <c r="D172" s="6" t="s">
        <v>554</v>
      </c>
      <c r="E172" s="6">
        <v>4710</v>
      </c>
      <c r="F172" s="6" t="s">
        <v>528</v>
      </c>
      <c r="G172" s="16" t="str">
        <f>VLOOKUP(F172,Kantone!$A$2:$B$107,2,FALSE)</f>
        <v>SO</v>
      </c>
      <c r="H172" s="7">
        <v>35253</v>
      </c>
      <c r="I172" s="2">
        <v>0</v>
      </c>
      <c r="J172" s="14">
        <v>0</v>
      </c>
      <c r="K172" s="14">
        <f t="shared" si="27"/>
        <v>0</v>
      </c>
      <c r="L172" s="18">
        <f t="shared" si="28"/>
        <v>1996</v>
      </c>
      <c r="M172" t="str">
        <f t="shared" si="29"/>
        <v>nein</v>
      </c>
    </row>
    <row r="173" spans="1:13" hidden="1" x14ac:dyDescent="0.3">
      <c r="A173" s="5" t="s">
        <v>7</v>
      </c>
      <c r="B173" s="6" t="s">
        <v>596</v>
      </c>
      <c r="C173" s="6" t="s">
        <v>594</v>
      </c>
      <c r="D173" s="6" t="s">
        <v>597</v>
      </c>
      <c r="E173" s="6">
        <v>4710</v>
      </c>
      <c r="F173" s="6" t="s">
        <v>528</v>
      </c>
      <c r="G173" s="16" t="str">
        <f>VLOOKUP(F173,Kantone!$A$2:$B$107,2,FALSE)</f>
        <v>SO</v>
      </c>
      <c r="H173" s="7">
        <v>33349</v>
      </c>
      <c r="I173" s="2">
        <v>1</v>
      </c>
      <c r="J173" s="14">
        <v>1693</v>
      </c>
      <c r="K173" s="14">
        <f t="shared" si="27"/>
        <v>1862.3000000000002</v>
      </c>
      <c r="L173" s="18">
        <f t="shared" si="28"/>
        <v>1991</v>
      </c>
      <c r="M173" t="str">
        <f t="shared" si="29"/>
        <v>nein</v>
      </c>
    </row>
    <row r="174" spans="1:13" hidden="1" x14ac:dyDescent="0.3">
      <c r="A174" s="5" t="s">
        <v>7</v>
      </c>
      <c r="B174" s="6" t="s">
        <v>555</v>
      </c>
      <c r="C174" s="6" t="s">
        <v>551</v>
      </c>
      <c r="D174" s="6" t="s">
        <v>556</v>
      </c>
      <c r="E174" s="6">
        <v>4710</v>
      </c>
      <c r="F174" s="6" t="s">
        <v>528</v>
      </c>
      <c r="G174" s="16" t="str">
        <f>VLOOKUP(F174,Kantone!$A$2:$B$107,2,FALSE)</f>
        <v>SO</v>
      </c>
      <c r="H174" s="7">
        <v>34509</v>
      </c>
      <c r="I174" s="2">
        <v>3</v>
      </c>
      <c r="J174" s="14">
        <v>2967</v>
      </c>
      <c r="K174" s="14">
        <f t="shared" si="27"/>
        <v>3263.7000000000003</v>
      </c>
      <c r="L174" s="18">
        <f t="shared" si="28"/>
        <v>1994</v>
      </c>
      <c r="M174" t="str">
        <f t="shared" si="29"/>
        <v>nein</v>
      </c>
    </row>
    <row r="175" spans="1:13" hidden="1" x14ac:dyDescent="0.3">
      <c r="A175" s="5" t="s">
        <v>7</v>
      </c>
      <c r="B175" s="6" t="s">
        <v>398</v>
      </c>
      <c r="C175" s="6" t="s">
        <v>396</v>
      </c>
      <c r="D175" s="6" t="s">
        <v>399</v>
      </c>
      <c r="E175" s="6">
        <v>6010</v>
      </c>
      <c r="F175" s="6" t="s">
        <v>21</v>
      </c>
      <c r="G175" s="16" t="str">
        <f>VLOOKUP(F175,Kantone!$A$2:$B$107,2,FALSE)</f>
        <v>LU</v>
      </c>
      <c r="H175" s="7">
        <v>33181</v>
      </c>
      <c r="I175" s="2">
        <v>0</v>
      </c>
      <c r="J175" s="14">
        <v>0</v>
      </c>
      <c r="K175" s="14">
        <f t="shared" si="27"/>
        <v>0</v>
      </c>
      <c r="L175" s="18">
        <f t="shared" si="28"/>
        <v>1990</v>
      </c>
      <c r="M175" t="str">
        <f t="shared" si="29"/>
        <v>nein</v>
      </c>
    </row>
    <row r="176" spans="1:13" hidden="1" x14ac:dyDescent="0.3">
      <c r="A176" s="5" t="s">
        <v>7</v>
      </c>
      <c r="B176" s="6" t="s">
        <v>187</v>
      </c>
      <c r="C176" s="6" t="s">
        <v>183</v>
      </c>
      <c r="D176" s="6" t="s">
        <v>188</v>
      </c>
      <c r="E176" s="6">
        <v>6010</v>
      </c>
      <c r="F176" s="6" t="s">
        <v>21</v>
      </c>
      <c r="G176" s="16" t="str">
        <f>VLOOKUP(F176,Kantone!$A$2:$B$107,2,FALSE)</f>
        <v>LU</v>
      </c>
      <c r="H176" s="7">
        <v>35432</v>
      </c>
      <c r="I176" s="2">
        <v>0</v>
      </c>
      <c r="J176" s="14">
        <v>0</v>
      </c>
      <c r="K176" s="14">
        <f t="shared" si="27"/>
        <v>0</v>
      </c>
      <c r="L176" s="18">
        <f t="shared" si="28"/>
        <v>1997</v>
      </c>
      <c r="M176" t="str">
        <f t="shared" si="29"/>
        <v>ja</v>
      </c>
    </row>
    <row r="177" spans="1:13" x14ac:dyDescent="0.3">
      <c r="A177" s="5" t="s">
        <v>7</v>
      </c>
      <c r="B177" s="6" t="s">
        <v>271</v>
      </c>
      <c r="C177" s="6" t="s">
        <v>269</v>
      </c>
      <c r="D177" s="6" t="s">
        <v>272</v>
      </c>
      <c r="E177" s="6">
        <v>4312</v>
      </c>
      <c r="F177" s="6" t="s">
        <v>273</v>
      </c>
      <c r="G177" s="16" t="str">
        <f>VLOOKUP(F177,Kantone!$A$2:$B$107,2,FALSE)</f>
        <v>AG</v>
      </c>
      <c r="H177" s="7">
        <v>35059</v>
      </c>
      <c r="I177" s="2">
        <v>0</v>
      </c>
      <c r="J177" s="14">
        <v>0</v>
      </c>
      <c r="K177" s="14">
        <f t="shared" si="27"/>
        <v>0</v>
      </c>
      <c r="L177" s="18">
        <f t="shared" si="28"/>
        <v>1995</v>
      </c>
      <c r="M177" t="str">
        <f t="shared" si="29"/>
        <v>nein</v>
      </c>
    </row>
    <row r="178" spans="1:13" hidden="1" x14ac:dyDescent="0.3">
      <c r="A178" s="5" t="s">
        <v>7</v>
      </c>
      <c r="B178" s="6" t="s">
        <v>98</v>
      </c>
      <c r="C178" s="6" t="s">
        <v>96</v>
      </c>
      <c r="D178" s="6" t="s">
        <v>99</v>
      </c>
      <c r="E178" s="6">
        <v>6010</v>
      </c>
      <c r="F178" s="6" t="s">
        <v>21</v>
      </c>
      <c r="G178" s="16" t="str">
        <f>VLOOKUP(F178,Kantone!$A$2:$B$107,2,FALSE)</f>
        <v>LU</v>
      </c>
      <c r="H178" s="7">
        <v>34254</v>
      </c>
      <c r="I178" s="2">
        <v>2</v>
      </c>
      <c r="J178" s="14">
        <v>1960</v>
      </c>
      <c r="K178" s="14">
        <f t="shared" si="27"/>
        <v>2156</v>
      </c>
      <c r="L178" s="18">
        <f t="shared" si="28"/>
        <v>1993</v>
      </c>
      <c r="M178" t="str">
        <f t="shared" si="29"/>
        <v>nein</v>
      </c>
    </row>
    <row r="179" spans="1:13" hidden="1" x14ac:dyDescent="0.3">
      <c r="A179" s="5" t="s">
        <v>7</v>
      </c>
      <c r="B179" s="6" t="s">
        <v>485</v>
      </c>
      <c r="C179" s="6" t="s">
        <v>486</v>
      </c>
      <c r="D179" s="6" t="s">
        <v>487</v>
      </c>
      <c r="E179" s="6">
        <v>6045</v>
      </c>
      <c r="F179" s="6" t="s">
        <v>91</v>
      </c>
      <c r="G179" s="16" t="str">
        <f>VLOOKUP(F179,Kantone!$A$2:$B$107,2,FALSE)</f>
        <v>LU</v>
      </c>
      <c r="H179" s="7">
        <v>35661</v>
      </c>
      <c r="I179" s="2">
        <v>4</v>
      </c>
      <c r="J179" s="14">
        <v>7752</v>
      </c>
      <c r="K179" s="14">
        <f t="shared" si="27"/>
        <v>8527.2000000000007</v>
      </c>
      <c r="L179" s="18">
        <f t="shared" si="28"/>
        <v>1997</v>
      </c>
      <c r="M179" t="str">
        <f t="shared" si="29"/>
        <v>ja</v>
      </c>
    </row>
    <row r="180" spans="1:13" hidden="1" x14ac:dyDescent="0.3">
      <c r="A180" s="5" t="s">
        <v>7</v>
      </c>
      <c r="B180" s="6" t="s">
        <v>80</v>
      </c>
      <c r="C180" s="6" t="s">
        <v>81</v>
      </c>
      <c r="D180" s="6" t="s">
        <v>82</v>
      </c>
      <c r="E180" s="6">
        <v>6010</v>
      </c>
      <c r="F180" s="6" t="s">
        <v>21</v>
      </c>
      <c r="G180" s="16" t="str">
        <f>VLOOKUP(F180,Kantone!$A$2:$B$107,2,FALSE)</f>
        <v>LU</v>
      </c>
      <c r="H180" s="7">
        <v>33768</v>
      </c>
      <c r="I180" s="2">
        <v>3</v>
      </c>
      <c r="J180" s="14">
        <v>3978</v>
      </c>
      <c r="K180" s="14">
        <f t="shared" si="27"/>
        <v>4375.8</v>
      </c>
      <c r="L180" s="18">
        <f t="shared" si="28"/>
        <v>1992</v>
      </c>
      <c r="M180" t="str">
        <f t="shared" si="29"/>
        <v>nein</v>
      </c>
    </row>
    <row r="181" spans="1:13" hidden="1" x14ac:dyDescent="0.3">
      <c r="A181" s="5" t="s">
        <v>7</v>
      </c>
      <c r="B181" s="6" t="s">
        <v>321</v>
      </c>
      <c r="C181" s="6" t="s">
        <v>318</v>
      </c>
      <c r="D181" s="6" t="s">
        <v>322</v>
      </c>
      <c r="E181" s="6">
        <v>6010</v>
      </c>
      <c r="F181" s="6" t="s">
        <v>21</v>
      </c>
      <c r="G181" s="16" t="str">
        <f>VLOOKUP(F181,Kantone!$A$2:$B$107,2,FALSE)</f>
        <v>LU</v>
      </c>
      <c r="H181" s="7">
        <v>34638</v>
      </c>
      <c r="I181" s="2">
        <v>2</v>
      </c>
      <c r="J181" s="14">
        <v>2586</v>
      </c>
      <c r="K181" s="14">
        <f t="shared" si="27"/>
        <v>2844.6000000000004</v>
      </c>
      <c r="L181" s="18">
        <f t="shared" si="28"/>
        <v>1994</v>
      </c>
      <c r="M181" t="str">
        <f t="shared" si="29"/>
        <v>nein</v>
      </c>
    </row>
    <row r="182" spans="1:13" x14ac:dyDescent="0.3">
      <c r="A182" s="5" t="s">
        <v>7</v>
      </c>
      <c r="B182" s="6" t="s">
        <v>92</v>
      </c>
      <c r="C182" s="6" t="s">
        <v>93</v>
      </c>
      <c r="D182" s="6" t="s">
        <v>94</v>
      </c>
      <c r="E182" s="6">
        <v>4314</v>
      </c>
      <c r="F182" s="6" t="s">
        <v>95</v>
      </c>
      <c r="G182" s="16" t="str">
        <f>VLOOKUP(F182,Kantone!$A$2:$B$107,2,FALSE)</f>
        <v>AG</v>
      </c>
      <c r="H182" s="7">
        <v>33841</v>
      </c>
      <c r="I182" s="2">
        <v>2</v>
      </c>
      <c r="J182" s="14">
        <v>3252</v>
      </c>
      <c r="K182" s="14">
        <f t="shared" si="27"/>
        <v>3577.2000000000003</v>
      </c>
      <c r="L182" s="18">
        <f t="shared" si="28"/>
        <v>1992</v>
      </c>
      <c r="M182" t="str">
        <f t="shared" si="29"/>
        <v>nein</v>
      </c>
    </row>
    <row r="183" spans="1:13" hidden="1" x14ac:dyDescent="0.3">
      <c r="A183" s="5" t="s">
        <v>7</v>
      </c>
      <c r="B183" s="6" t="s">
        <v>612</v>
      </c>
      <c r="C183" s="6" t="s">
        <v>208</v>
      </c>
      <c r="D183" s="6" t="s">
        <v>613</v>
      </c>
      <c r="E183" s="6">
        <v>6210</v>
      </c>
      <c r="F183" s="6" t="s">
        <v>157</v>
      </c>
      <c r="G183" s="16" t="str">
        <f>VLOOKUP(F183,Kantone!$A$2:$B$107,2,FALSE)</f>
        <v>LU</v>
      </c>
      <c r="H183" s="7">
        <v>34331</v>
      </c>
      <c r="I183" s="2">
        <v>1</v>
      </c>
      <c r="J183" s="14">
        <v>1569</v>
      </c>
      <c r="K183" s="14">
        <f t="shared" si="27"/>
        <v>1725.9</v>
      </c>
      <c r="L183" s="18">
        <f t="shared" si="28"/>
        <v>1993</v>
      </c>
      <c r="M183" t="str">
        <f t="shared" si="29"/>
        <v>nein</v>
      </c>
    </row>
    <row r="184" spans="1:13" hidden="1" x14ac:dyDescent="0.3">
      <c r="A184" s="5" t="s">
        <v>7</v>
      </c>
      <c r="B184" s="6" t="s">
        <v>76</v>
      </c>
      <c r="C184" s="6" t="s">
        <v>77</v>
      </c>
      <c r="D184" s="6" t="s">
        <v>78</v>
      </c>
      <c r="E184" s="6">
        <v>6014</v>
      </c>
      <c r="F184" s="6" t="s">
        <v>79</v>
      </c>
      <c r="G184" s="16" t="str">
        <f>VLOOKUP(F184,Kantone!$A$2:$B$107,2,FALSE)</f>
        <v>LU</v>
      </c>
      <c r="H184" s="7">
        <v>33721</v>
      </c>
      <c r="I184" s="2">
        <v>0</v>
      </c>
      <c r="J184" s="14">
        <v>0</v>
      </c>
      <c r="K184" s="14">
        <f t="shared" si="27"/>
        <v>0</v>
      </c>
      <c r="L184" s="18">
        <f t="shared" si="28"/>
        <v>1992</v>
      </c>
      <c r="M184" t="str">
        <f t="shared" si="29"/>
        <v>nein</v>
      </c>
    </row>
    <row r="185" spans="1:13" hidden="1" x14ac:dyDescent="0.3">
      <c r="A185" s="5" t="s">
        <v>7</v>
      </c>
      <c r="B185" s="6" t="s">
        <v>68</v>
      </c>
      <c r="C185" s="6" t="s">
        <v>69</v>
      </c>
      <c r="D185" s="6" t="s">
        <v>70</v>
      </c>
      <c r="E185" s="6">
        <v>3013</v>
      </c>
      <c r="F185" s="6" t="s">
        <v>58</v>
      </c>
      <c r="G185" s="16" t="str">
        <f>VLOOKUP(F185,Kantone!$A$2:$B$107,2,FALSE)</f>
        <v>BE</v>
      </c>
      <c r="H185" s="7">
        <v>33099</v>
      </c>
      <c r="I185" s="2">
        <v>0</v>
      </c>
      <c r="J185" s="14">
        <v>0</v>
      </c>
      <c r="K185" s="14">
        <f t="shared" si="27"/>
        <v>0</v>
      </c>
      <c r="L185" s="18">
        <f t="shared" si="28"/>
        <v>1990</v>
      </c>
      <c r="M185" t="str">
        <f t="shared" si="29"/>
        <v>nein</v>
      </c>
    </row>
    <row r="186" spans="1:13" hidden="1" x14ac:dyDescent="0.3">
      <c r="A186" s="5" t="s">
        <v>7</v>
      </c>
      <c r="B186" s="6" t="s">
        <v>83</v>
      </c>
      <c r="C186" s="6" t="s">
        <v>84</v>
      </c>
      <c r="D186" s="6" t="s">
        <v>85</v>
      </c>
      <c r="E186" s="6">
        <v>3901</v>
      </c>
      <c r="F186" s="6" t="s">
        <v>86</v>
      </c>
      <c r="G186" s="16" t="str">
        <f>VLOOKUP(F186,Kantone!$A$2:$B$107,2,FALSE)</f>
        <v>BE</v>
      </c>
      <c r="H186" s="7">
        <v>34994</v>
      </c>
      <c r="I186" s="2">
        <v>0</v>
      </c>
      <c r="J186" s="14">
        <v>0</v>
      </c>
      <c r="K186" s="14">
        <f t="shared" si="27"/>
        <v>0</v>
      </c>
      <c r="L186" s="18">
        <f t="shared" si="28"/>
        <v>1995</v>
      </c>
      <c r="M186" t="str">
        <f t="shared" si="29"/>
        <v>nein</v>
      </c>
    </row>
    <row r="187" spans="1:13" hidden="1" x14ac:dyDescent="0.3">
      <c r="A187" s="5" t="s">
        <v>7</v>
      </c>
      <c r="B187" s="6" t="s">
        <v>478</v>
      </c>
      <c r="C187" s="6" t="s">
        <v>479</v>
      </c>
      <c r="D187" s="6" t="s">
        <v>480</v>
      </c>
      <c r="E187" s="6">
        <v>6330</v>
      </c>
      <c r="F187" s="6" t="s">
        <v>195</v>
      </c>
      <c r="G187" s="16" t="str">
        <f>VLOOKUP(F187,Kantone!$A$2:$B$107,2,FALSE)</f>
        <v>ZG</v>
      </c>
      <c r="H187" s="7">
        <v>34687</v>
      </c>
      <c r="I187" s="2">
        <v>3</v>
      </c>
      <c r="J187" s="14">
        <v>2073</v>
      </c>
      <c r="K187" s="14"/>
      <c r="L187" s="18"/>
    </row>
    <row r="188" spans="1:13" hidden="1" x14ac:dyDescent="0.3">
      <c r="A188" s="5" t="s">
        <v>7</v>
      </c>
      <c r="B188" s="6" t="s">
        <v>232</v>
      </c>
      <c r="C188" s="6" t="s">
        <v>228</v>
      </c>
      <c r="D188" s="6" t="s">
        <v>233</v>
      </c>
      <c r="E188" s="6">
        <v>6010</v>
      </c>
      <c r="F188" s="6" t="s">
        <v>21</v>
      </c>
      <c r="G188" s="16" t="str">
        <f>VLOOKUP(F188,Kantone!$A$2:$B$107,2,FALSE)</f>
        <v>LU</v>
      </c>
      <c r="H188" s="7">
        <v>33935</v>
      </c>
      <c r="I188" s="2">
        <v>2</v>
      </c>
      <c r="J188" s="14">
        <v>1312</v>
      </c>
      <c r="K188" s="14">
        <f>J188*(1+$M$1)</f>
        <v>1443.2</v>
      </c>
      <c r="L188" s="18">
        <f>YEAR(H188)</f>
        <v>1992</v>
      </c>
      <c r="M188" t="str">
        <f>IF(L188=1997,"ja","nein")</f>
        <v>nein</v>
      </c>
    </row>
    <row r="189" spans="1:13" hidden="1" x14ac:dyDescent="0.3">
      <c r="A189" s="5" t="s">
        <v>7</v>
      </c>
      <c r="B189" s="6" t="s">
        <v>65</v>
      </c>
      <c r="C189" s="6" t="s">
        <v>66</v>
      </c>
      <c r="D189" s="6" t="s">
        <v>67</v>
      </c>
      <c r="E189" s="6">
        <v>6010</v>
      </c>
      <c r="F189" s="6" t="s">
        <v>21</v>
      </c>
      <c r="G189" s="16" t="str">
        <f>VLOOKUP(F189,Kantone!$A$2:$B$107,2,FALSE)</f>
        <v>LU</v>
      </c>
      <c r="H189" s="7">
        <v>34624</v>
      </c>
      <c r="I189" s="2">
        <v>4</v>
      </c>
      <c r="J189" s="14">
        <v>7376</v>
      </c>
      <c r="K189" s="14">
        <f>J189*(1+$M$1)</f>
        <v>8113.6</v>
      </c>
      <c r="L189" s="18">
        <f>YEAR(H189)</f>
        <v>1994</v>
      </c>
      <c r="M189" t="str">
        <f>IF(L189=1997,"ja","nein")</f>
        <v>nein</v>
      </c>
    </row>
    <row r="190" spans="1:13" hidden="1" x14ac:dyDescent="0.3">
      <c r="A190" s="8" t="s">
        <v>7</v>
      </c>
      <c r="B190" s="6" t="s">
        <v>60</v>
      </c>
      <c r="C190" s="6" t="s">
        <v>56</v>
      </c>
      <c r="D190" s="6" t="s">
        <v>61</v>
      </c>
      <c r="E190" s="6">
        <v>6048</v>
      </c>
      <c r="F190" s="6" t="s">
        <v>16</v>
      </c>
      <c r="G190" s="16" t="str">
        <f>VLOOKUP(F190,Kantone!$A$2:$B$107,2,FALSE)</f>
        <v>LU</v>
      </c>
      <c r="H190" s="7">
        <v>34427</v>
      </c>
      <c r="I190" s="2">
        <v>2</v>
      </c>
      <c r="J190" s="14">
        <v>1350</v>
      </c>
      <c r="K190" s="14">
        <f>J190*(1+$M$1)</f>
        <v>1485.0000000000002</v>
      </c>
      <c r="L190" s="18">
        <f>YEAR(H190)</f>
        <v>1994</v>
      </c>
      <c r="M190" t="str">
        <f>IF(L190=1997,"ja","nein")</f>
        <v>nein</v>
      </c>
    </row>
    <row r="191" spans="1:13" x14ac:dyDescent="0.3">
      <c r="A191" s="5" t="s">
        <v>7</v>
      </c>
      <c r="B191" s="6" t="s">
        <v>330</v>
      </c>
      <c r="C191" s="6" t="s">
        <v>331</v>
      </c>
      <c r="D191" s="6" t="s">
        <v>332</v>
      </c>
      <c r="E191" s="6">
        <v>4313</v>
      </c>
      <c r="F191" s="6" t="s">
        <v>146</v>
      </c>
      <c r="G191" s="16" t="str">
        <f>VLOOKUP(F191,Kantone!$A$2:$B$107,2,FALSE)</f>
        <v>AG</v>
      </c>
      <c r="H191" s="7">
        <v>33054</v>
      </c>
      <c r="I191" s="2">
        <v>3</v>
      </c>
      <c r="J191" s="14">
        <v>2781</v>
      </c>
      <c r="K191" s="14">
        <f>J191*(1+$M$1)</f>
        <v>3059.1000000000004</v>
      </c>
      <c r="L191" s="18">
        <f>YEAR(H191)</f>
        <v>1990</v>
      </c>
      <c r="M191" t="str">
        <f>IF(L191=1997,"ja","nein")</f>
        <v>nein</v>
      </c>
    </row>
    <row r="192" spans="1:13" hidden="1" x14ac:dyDescent="0.3">
      <c r="A192" s="5" t="s">
        <v>7</v>
      </c>
      <c r="B192" s="6" t="s">
        <v>618</v>
      </c>
      <c r="C192" s="6" t="s">
        <v>619</v>
      </c>
      <c r="D192" s="6" t="s">
        <v>620</v>
      </c>
      <c r="E192" s="6">
        <v>6343</v>
      </c>
      <c r="F192" s="6" t="s">
        <v>310</v>
      </c>
      <c r="G192" s="16" t="str">
        <f>VLOOKUP(F192,Kantone!$A$2:$B$107,2,FALSE)</f>
        <v>ZG</v>
      </c>
      <c r="H192" s="7">
        <v>33028</v>
      </c>
      <c r="I192" s="2">
        <v>2</v>
      </c>
      <c r="J192" s="14">
        <v>2576</v>
      </c>
      <c r="K192" s="14"/>
      <c r="L192" s="18"/>
    </row>
    <row r="193" spans="1:13" hidden="1" x14ac:dyDescent="0.3">
      <c r="A193" s="5" t="s">
        <v>7</v>
      </c>
      <c r="B193" s="6" t="s">
        <v>71</v>
      </c>
      <c r="C193" s="6" t="s">
        <v>72</v>
      </c>
      <c r="D193" s="6" t="s">
        <v>73</v>
      </c>
      <c r="E193" s="6">
        <v>6234</v>
      </c>
      <c r="F193" s="6" t="s">
        <v>74</v>
      </c>
      <c r="G193" s="16" t="str">
        <f>VLOOKUP(F193,Kantone!$A$2:$B$107,2,FALSE)</f>
        <v>LU</v>
      </c>
      <c r="H193" s="7">
        <v>35059</v>
      </c>
      <c r="I193" s="2">
        <v>0</v>
      </c>
      <c r="J193" s="14">
        <v>0</v>
      </c>
      <c r="K193" s="14">
        <f>J193*(1+$M$1)</f>
        <v>0</v>
      </c>
      <c r="L193" s="18">
        <f>YEAR(H193)</f>
        <v>1995</v>
      </c>
      <c r="M193" t="str">
        <f>IF(L193=1997,"ja","nein")</f>
        <v>nein</v>
      </c>
    </row>
    <row r="194" spans="1:13" hidden="1" x14ac:dyDescent="0.3">
      <c r="A194" s="5" t="s">
        <v>7</v>
      </c>
      <c r="B194" s="6" t="s">
        <v>160</v>
      </c>
      <c r="C194" s="6" t="s">
        <v>159</v>
      </c>
      <c r="D194" s="6" t="s">
        <v>161</v>
      </c>
      <c r="E194" s="6">
        <v>6045</v>
      </c>
      <c r="F194" s="6" t="s">
        <v>91</v>
      </c>
      <c r="G194" s="16" t="str">
        <f>VLOOKUP(F194,Kantone!$A$2:$B$107,2,FALSE)</f>
        <v>LU</v>
      </c>
      <c r="H194" s="7">
        <v>34693</v>
      </c>
      <c r="I194" s="2">
        <v>2</v>
      </c>
      <c r="J194" s="14">
        <v>3036</v>
      </c>
      <c r="K194" s="14">
        <f>J194*(1+$M$1)</f>
        <v>3339.6000000000004</v>
      </c>
      <c r="L194" s="18">
        <f>YEAR(H194)</f>
        <v>1994</v>
      </c>
      <c r="M194" t="str">
        <f>IF(L194=1997,"ja","nein")</f>
        <v>nein</v>
      </c>
    </row>
    <row r="195" spans="1:13" hidden="1" x14ac:dyDescent="0.3">
      <c r="A195" s="5" t="s">
        <v>7</v>
      </c>
      <c r="B195" s="6" t="s">
        <v>563</v>
      </c>
      <c r="C195" s="6" t="s">
        <v>551</v>
      </c>
      <c r="D195" s="6" t="s">
        <v>564</v>
      </c>
      <c r="E195" s="6">
        <v>6300</v>
      </c>
      <c r="F195" s="6" t="s">
        <v>51</v>
      </c>
      <c r="G195" s="16" t="str">
        <f>VLOOKUP(F195,Kantone!$A$2:$B$107,2,FALSE)</f>
        <v>ZG</v>
      </c>
      <c r="H195" s="7">
        <v>35731</v>
      </c>
      <c r="I195" s="2">
        <v>0</v>
      </c>
      <c r="J195" s="14">
        <v>0</v>
      </c>
      <c r="K195" s="14"/>
      <c r="L195" s="18"/>
    </row>
    <row r="196" spans="1:13" hidden="1" x14ac:dyDescent="0.3">
      <c r="A196" s="5" t="s">
        <v>7</v>
      </c>
      <c r="B196" s="6" t="s">
        <v>440</v>
      </c>
      <c r="C196" s="6" t="s">
        <v>441</v>
      </c>
      <c r="D196" s="6" t="s">
        <v>442</v>
      </c>
      <c r="E196" s="6">
        <v>6045</v>
      </c>
      <c r="F196" s="6" t="s">
        <v>91</v>
      </c>
      <c r="G196" s="16" t="str">
        <f>VLOOKUP(F196,Kantone!$A$2:$B$107,2,FALSE)</f>
        <v>LU</v>
      </c>
      <c r="H196" s="7">
        <v>33282</v>
      </c>
      <c r="I196" s="2">
        <v>4</v>
      </c>
      <c r="J196" s="14">
        <v>5604</v>
      </c>
      <c r="K196" s="14">
        <f>J196*(1+$M$1)</f>
        <v>6164.4000000000005</v>
      </c>
      <c r="L196" s="18">
        <f>YEAR(H196)</f>
        <v>1991</v>
      </c>
      <c r="M196" t="str">
        <f>IF(L196=1997,"ja","nein")</f>
        <v>nein</v>
      </c>
    </row>
    <row r="197" spans="1:13" hidden="1" x14ac:dyDescent="0.3">
      <c r="A197" s="5" t="s">
        <v>7</v>
      </c>
      <c r="B197" s="6" t="s">
        <v>498</v>
      </c>
      <c r="C197" s="6" t="s">
        <v>496</v>
      </c>
      <c r="D197" s="6" t="s">
        <v>499</v>
      </c>
      <c r="E197" s="6">
        <v>6010</v>
      </c>
      <c r="F197" s="6" t="s">
        <v>21</v>
      </c>
      <c r="G197" s="16" t="str">
        <f>VLOOKUP(F197,Kantone!$A$2:$B$107,2,FALSE)</f>
        <v>LU</v>
      </c>
      <c r="H197" s="7">
        <v>34812</v>
      </c>
      <c r="I197" s="2">
        <v>3</v>
      </c>
      <c r="J197" s="14">
        <v>4974</v>
      </c>
      <c r="K197" s="14">
        <f>J197*(1+$M$1)</f>
        <v>5471.4000000000005</v>
      </c>
      <c r="L197" s="18">
        <f>YEAR(H197)</f>
        <v>1995</v>
      </c>
      <c r="M197" t="str">
        <f>IF(L197=1997,"ja","nein")</f>
        <v>nein</v>
      </c>
    </row>
    <row r="198" spans="1:13" hidden="1" x14ac:dyDescent="0.3">
      <c r="A198" s="5" t="s">
        <v>7</v>
      </c>
      <c r="B198" s="6" t="s">
        <v>166</v>
      </c>
      <c r="C198" s="6" t="s">
        <v>211</v>
      </c>
      <c r="D198" s="9" t="s">
        <v>212</v>
      </c>
      <c r="E198" s="9">
        <v>6048</v>
      </c>
      <c r="F198" s="6" t="s">
        <v>16</v>
      </c>
      <c r="G198" s="16" t="str">
        <f>VLOOKUP(F198,Kantone!$A$2:$B$107,2,FALSE)</f>
        <v>LU</v>
      </c>
      <c r="H198" s="7">
        <v>33665</v>
      </c>
      <c r="I198" s="2">
        <v>4</v>
      </c>
      <c r="J198" s="14">
        <v>2204</v>
      </c>
      <c r="K198" s="14">
        <f>J198*(1+$M$1)</f>
        <v>2424.4</v>
      </c>
      <c r="L198" s="18">
        <f>YEAR(H198)</f>
        <v>1992</v>
      </c>
      <c r="M198" t="str">
        <f>IF(L198=1997,"ja","nein")</f>
        <v>nein</v>
      </c>
    </row>
    <row r="199" spans="1:13" hidden="1" x14ac:dyDescent="0.3">
      <c r="A199" s="5" t="s">
        <v>7</v>
      </c>
      <c r="B199" s="6" t="s">
        <v>166</v>
      </c>
      <c r="C199" s="6" t="s">
        <v>594</v>
      </c>
      <c r="D199" s="6" t="s">
        <v>598</v>
      </c>
      <c r="E199" s="6">
        <v>6233</v>
      </c>
      <c r="F199" s="6" t="s">
        <v>366</v>
      </c>
      <c r="G199" s="16" t="str">
        <f>VLOOKUP(F199,Kantone!$A$2:$B$107,2,FALSE)</f>
        <v>LU</v>
      </c>
      <c r="H199" s="7">
        <v>35772</v>
      </c>
      <c r="I199" s="2">
        <v>4</v>
      </c>
      <c r="J199" s="14">
        <v>5164</v>
      </c>
      <c r="K199" s="14">
        <f>J199*(1+$M$1)</f>
        <v>5680.4000000000005</v>
      </c>
      <c r="L199" s="18">
        <f>YEAR(H199)</f>
        <v>1997</v>
      </c>
      <c r="M199" t="str">
        <f>IF(L199=1997,"ja","nein")</f>
        <v>ja</v>
      </c>
    </row>
    <row r="200" spans="1:13" hidden="1" x14ac:dyDescent="0.3">
      <c r="A200" s="5" t="s">
        <v>7</v>
      </c>
      <c r="B200" s="6" t="s">
        <v>557</v>
      </c>
      <c r="C200" s="6" t="s">
        <v>551</v>
      </c>
      <c r="D200" s="6" t="s">
        <v>558</v>
      </c>
      <c r="E200" s="6">
        <v>4710</v>
      </c>
      <c r="F200" s="6" t="s">
        <v>528</v>
      </c>
      <c r="G200" s="16" t="str">
        <f>VLOOKUP(F200,Kantone!$A$2:$B$107,2,FALSE)</f>
        <v>SO</v>
      </c>
      <c r="H200" s="7">
        <v>33253</v>
      </c>
      <c r="I200" s="2">
        <v>0</v>
      </c>
      <c r="J200" s="14">
        <v>0</v>
      </c>
      <c r="K200" s="14">
        <f>J200*(1+$M$1)</f>
        <v>0</v>
      </c>
      <c r="L200" s="18">
        <f>YEAR(H200)</f>
        <v>1991</v>
      </c>
      <c r="M200" t="str">
        <f>IF(L200=1997,"ja","nein")</f>
        <v>nein</v>
      </c>
    </row>
    <row r="201" spans="1:13" x14ac:dyDescent="0.3">
      <c r="A201" s="5"/>
      <c r="B201" s="6"/>
      <c r="C201" s="6"/>
      <c r="D201" s="6"/>
      <c r="E201" s="6"/>
      <c r="F201" s="6"/>
      <c r="G201" s="16"/>
      <c r="H201" s="7"/>
      <c r="I201" s="2"/>
      <c r="J201" s="14"/>
      <c r="K201" s="14"/>
      <c r="L201" s="18"/>
    </row>
    <row r="202" spans="1:13" x14ac:dyDescent="0.3">
      <c r="A202" s="5"/>
      <c r="B202" s="6"/>
      <c r="C202" s="6"/>
      <c r="D202" s="6"/>
      <c r="E202" s="6"/>
      <c r="F202" s="6"/>
      <c r="G202" s="16"/>
      <c r="H202" s="7"/>
      <c r="I202" s="2"/>
      <c r="J202" s="14"/>
      <c r="K202" s="14"/>
      <c r="L202" s="18"/>
    </row>
    <row r="203" spans="1:13" x14ac:dyDescent="0.3">
      <c r="A203" s="5"/>
      <c r="B203" s="6"/>
      <c r="C203" s="6"/>
      <c r="D203" s="6"/>
      <c r="E203" s="6"/>
      <c r="F203" s="6"/>
      <c r="G203" s="16"/>
      <c r="H203" s="7"/>
      <c r="I203" s="2"/>
      <c r="J203" s="14"/>
      <c r="K203" s="14"/>
      <c r="L203" s="18"/>
    </row>
    <row r="204" spans="1:13" x14ac:dyDescent="0.3">
      <c r="A204" s="8"/>
      <c r="B204" s="6"/>
      <c r="C204" s="6"/>
      <c r="D204" s="6"/>
      <c r="E204" s="6"/>
      <c r="F204" s="6"/>
      <c r="G204" s="16"/>
      <c r="H204" s="7"/>
      <c r="I204" s="2"/>
      <c r="J204" s="14"/>
      <c r="K204" s="14"/>
      <c r="L204" s="18"/>
    </row>
    <row r="205" spans="1:13" x14ac:dyDescent="0.3">
      <c r="A205" s="5"/>
      <c r="B205" s="6"/>
      <c r="C205" s="6"/>
      <c r="D205" s="6"/>
      <c r="E205" s="6"/>
      <c r="F205" s="6"/>
      <c r="G205" s="16"/>
      <c r="H205" s="7"/>
      <c r="I205" s="2"/>
      <c r="J205" s="14"/>
      <c r="K205" s="14"/>
      <c r="L205" s="18"/>
    </row>
    <row r="206" spans="1:13" x14ac:dyDescent="0.3">
      <c r="A206" s="5"/>
      <c r="B206" s="6"/>
      <c r="C206" s="6"/>
      <c r="D206" s="6"/>
      <c r="E206" s="6"/>
      <c r="F206" s="6"/>
      <c r="G206" s="16"/>
      <c r="H206" s="7"/>
      <c r="I206" s="2"/>
      <c r="J206" s="14"/>
      <c r="K206" s="14"/>
      <c r="L206" s="18"/>
    </row>
    <row r="207" spans="1:13" x14ac:dyDescent="0.3">
      <c r="A207" s="5"/>
      <c r="B207" s="6"/>
      <c r="C207" s="6"/>
      <c r="D207" s="6"/>
      <c r="E207" s="6"/>
      <c r="F207" s="6"/>
      <c r="G207" s="16"/>
      <c r="H207" s="7"/>
      <c r="I207" s="2"/>
      <c r="J207" s="14"/>
      <c r="K207" s="14"/>
      <c r="L207" s="18"/>
    </row>
    <row r="208" spans="1:13" x14ac:dyDescent="0.3">
      <c r="A208" s="5"/>
      <c r="B208" s="6"/>
      <c r="C208" s="6"/>
      <c r="D208" s="6"/>
      <c r="E208" s="6"/>
      <c r="F208" s="6"/>
      <c r="G208" s="16"/>
      <c r="H208" s="7"/>
      <c r="I208" s="2"/>
      <c r="J208" s="14"/>
      <c r="K208" s="14"/>
      <c r="L208" s="18"/>
    </row>
    <row r="209" spans="1:12" x14ac:dyDescent="0.3">
      <c r="A209" s="5"/>
      <c r="B209" s="6"/>
      <c r="C209" s="6"/>
      <c r="D209" s="6"/>
      <c r="E209" s="6"/>
      <c r="F209" s="6"/>
      <c r="G209" s="16"/>
      <c r="H209" s="7"/>
      <c r="I209" s="2"/>
      <c r="J209" s="14"/>
      <c r="K209" s="14"/>
      <c r="L209" s="18"/>
    </row>
    <row r="210" spans="1:12" x14ac:dyDescent="0.3">
      <c r="A210" s="5"/>
      <c r="B210" s="6"/>
      <c r="C210" s="6"/>
      <c r="D210" s="6"/>
      <c r="E210" s="6"/>
      <c r="F210" s="6"/>
      <c r="G210" s="16"/>
      <c r="H210" s="7"/>
      <c r="I210" s="2"/>
      <c r="J210" s="14"/>
      <c r="K210" s="14"/>
      <c r="L210" s="18"/>
    </row>
    <row r="211" spans="1:12" x14ac:dyDescent="0.3">
      <c r="A211" s="5"/>
      <c r="B211" s="6"/>
      <c r="C211" s="6"/>
      <c r="D211" s="6"/>
      <c r="E211" s="6"/>
      <c r="F211" s="6"/>
      <c r="G211" s="16"/>
      <c r="H211" s="7"/>
      <c r="I211" s="2"/>
      <c r="J211" s="14"/>
      <c r="K211" s="14"/>
      <c r="L211" s="18"/>
    </row>
    <row r="212" spans="1:12" x14ac:dyDescent="0.3">
      <c r="A212" s="5"/>
      <c r="B212" s="6"/>
      <c r="C212" s="6"/>
      <c r="D212" s="6"/>
      <c r="E212" s="6"/>
      <c r="F212" s="6"/>
      <c r="G212" s="16"/>
      <c r="H212" s="7"/>
      <c r="I212" s="2"/>
      <c r="J212" s="14"/>
      <c r="K212" s="14"/>
      <c r="L212" s="18"/>
    </row>
    <row r="213" spans="1:12" x14ac:dyDescent="0.3">
      <c r="A213" s="5"/>
      <c r="B213" s="6"/>
      <c r="C213" s="6"/>
      <c r="D213" s="6"/>
      <c r="E213" s="6"/>
      <c r="F213" s="6"/>
      <c r="G213" s="16"/>
      <c r="H213" s="7"/>
      <c r="I213" s="2"/>
      <c r="J213" s="14"/>
      <c r="K213" s="14"/>
      <c r="L213" s="18"/>
    </row>
    <row r="214" spans="1:12" x14ac:dyDescent="0.3">
      <c r="A214" s="8"/>
      <c r="B214" s="6"/>
      <c r="C214" s="6"/>
      <c r="D214" s="6"/>
      <c r="E214" s="6"/>
      <c r="F214" s="6"/>
      <c r="G214" s="16"/>
      <c r="H214" s="7"/>
      <c r="I214" s="2"/>
      <c r="J214" s="14"/>
      <c r="K214" s="14"/>
      <c r="L214" s="18"/>
    </row>
    <row r="215" spans="1:12" x14ac:dyDescent="0.3">
      <c r="A215" s="5"/>
      <c r="B215" s="6"/>
      <c r="C215" s="6"/>
      <c r="D215" s="6"/>
      <c r="E215" s="6"/>
      <c r="F215" s="6"/>
      <c r="G215" s="16"/>
      <c r="H215" s="7"/>
      <c r="I215" s="2"/>
      <c r="J215" s="14"/>
      <c r="K215" s="14"/>
      <c r="L215" s="18"/>
    </row>
    <row r="216" spans="1:12" x14ac:dyDescent="0.3">
      <c r="A216" s="5"/>
      <c r="B216" s="6"/>
      <c r="C216" s="6"/>
      <c r="D216" s="6"/>
      <c r="E216" s="6"/>
      <c r="F216" s="6"/>
      <c r="G216" s="16"/>
      <c r="H216" s="7"/>
      <c r="I216" s="2"/>
      <c r="J216" s="14"/>
      <c r="K216" s="14"/>
      <c r="L216" s="18"/>
    </row>
    <row r="217" spans="1:12" x14ac:dyDescent="0.3">
      <c r="A217" s="5"/>
      <c r="B217" s="6"/>
      <c r="C217" s="6"/>
      <c r="D217" s="6"/>
      <c r="E217" s="6"/>
      <c r="F217" s="6"/>
      <c r="G217" s="16"/>
      <c r="H217" s="7"/>
      <c r="I217" s="2"/>
      <c r="J217" s="14"/>
      <c r="K217" s="14"/>
      <c r="L217" s="18"/>
    </row>
    <row r="218" spans="1:12" x14ac:dyDescent="0.3">
      <c r="A218" s="5"/>
      <c r="B218" s="6"/>
      <c r="C218" s="6"/>
      <c r="D218" s="6"/>
      <c r="E218" s="6"/>
      <c r="F218" s="6"/>
      <c r="G218" s="16"/>
      <c r="H218" s="7"/>
      <c r="I218" s="2"/>
      <c r="J218" s="14"/>
      <c r="K218" s="14"/>
      <c r="L218" s="18"/>
    </row>
    <row r="219" spans="1:12" x14ac:dyDescent="0.3">
      <c r="A219" s="5"/>
      <c r="B219" s="6"/>
      <c r="C219" s="6"/>
      <c r="D219" s="6"/>
      <c r="E219" s="6"/>
      <c r="F219" s="6"/>
      <c r="G219" s="16"/>
      <c r="H219" s="7"/>
      <c r="I219" s="2"/>
      <c r="J219" s="14"/>
      <c r="K219" s="14"/>
      <c r="L219" s="18"/>
    </row>
    <row r="220" spans="1:12" x14ac:dyDescent="0.3">
      <c r="A220" s="5"/>
      <c r="B220" s="6"/>
      <c r="C220" s="6"/>
      <c r="D220" s="6"/>
      <c r="E220" s="6"/>
      <c r="F220" s="6"/>
      <c r="G220" s="16"/>
      <c r="H220" s="7"/>
      <c r="I220" s="4"/>
      <c r="J220" s="14"/>
      <c r="K220" s="14"/>
      <c r="L220" s="18"/>
    </row>
    <row r="221" spans="1:12" x14ac:dyDescent="0.3">
      <c r="A221" s="5"/>
      <c r="B221" s="6"/>
      <c r="C221" s="6"/>
      <c r="D221" s="6"/>
      <c r="E221" s="6"/>
      <c r="F221" s="6"/>
      <c r="G221" s="16"/>
      <c r="H221" s="7"/>
      <c r="I221" s="2"/>
      <c r="J221" s="14"/>
      <c r="K221" s="14"/>
      <c r="L221" s="18"/>
    </row>
    <row r="222" spans="1:12" x14ac:dyDescent="0.3">
      <c r="A222" s="5"/>
      <c r="B222" s="6"/>
      <c r="C222" s="6"/>
      <c r="D222" s="6"/>
      <c r="E222" s="6"/>
      <c r="F222" s="6"/>
      <c r="G222" s="16"/>
      <c r="H222" s="7"/>
      <c r="I222" s="2"/>
      <c r="J222" s="14"/>
      <c r="K222" s="14"/>
      <c r="L222" s="18"/>
    </row>
    <row r="223" spans="1:12" x14ac:dyDescent="0.3">
      <c r="A223" s="5"/>
      <c r="B223" s="6"/>
      <c r="C223" s="6"/>
      <c r="D223" s="6"/>
      <c r="E223" s="6"/>
      <c r="F223" s="6"/>
      <c r="G223" s="16"/>
      <c r="H223" s="7"/>
      <c r="I223" s="2"/>
      <c r="J223" s="14"/>
      <c r="K223" s="14"/>
      <c r="L223" s="18"/>
    </row>
    <row r="224" spans="1:12" x14ac:dyDescent="0.3">
      <c r="A224" s="5"/>
      <c r="B224" s="6"/>
      <c r="C224" s="6"/>
      <c r="D224" s="6"/>
      <c r="E224" s="6"/>
      <c r="F224" s="6"/>
      <c r="G224" s="16"/>
      <c r="H224" s="7"/>
      <c r="I224" s="2"/>
      <c r="J224" s="14"/>
      <c r="K224" s="14"/>
      <c r="L224" s="18"/>
    </row>
    <row r="225" spans="1:12" x14ac:dyDescent="0.3">
      <c r="A225" s="5"/>
      <c r="B225" s="6"/>
      <c r="C225" s="6"/>
      <c r="D225" s="6"/>
      <c r="E225" s="6"/>
      <c r="F225" s="6"/>
      <c r="G225" s="16"/>
      <c r="H225" s="7"/>
      <c r="I225" s="2"/>
      <c r="J225" s="14"/>
      <c r="K225" s="14"/>
      <c r="L225" s="18"/>
    </row>
    <row r="226" spans="1:12" x14ac:dyDescent="0.3">
      <c r="A226" s="5"/>
      <c r="B226" s="6"/>
      <c r="C226" s="6"/>
      <c r="D226" s="6"/>
      <c r="E226" s="6"/>
      <c r="F226" s="6"/>
      <c r="G226" s="16"/>
      <c r="H226" s="7"/>
      <c r="I226" s="2"/>
      <c r="J226" s="14"/>
      <c r="K226" s="14"/>
      <c r="L226" s="18"/>
    </row>
    <row r="227" spans="1:12" x14ac:dyDescent="0.3">
      <c r="A227" s="5"/>
      <c r="B227" s="6"/>
      <c r="C227" s="6"/>
      <c r="D227" s="6"/>
      <c r="E227" s="6"/>
      <c r="F227" s="6"/>
      <c r="G227" s="16"/>
      <c r="H227" s="7"/>
      <c r="I227" s="2"/>
      <c r="J227" s="14"/>
      <c r="K227" s="14"/>
      <c r="L227" s="18"/>
    </row>
    <row r="228" spans="1:12" x14ac:dyDescent="0.3">
      <c r="A228" s="5"/>
      <c r="B228" s="6"/>
      <c r="C228" s="6"/>
      <c r="D228" s="6"/>
      <c r="E228" s="6"/>
      <c r="F228" s="6"/>
      <c r="G228" s="16"/>
      <c r="H228" s="7"/>
      <c r="I228" s="2"/>
      <c r="J228" s="14"/>
      <c r="K228" s="14"/>
      <c r="L228" s="18"/>
    </row>
    <row r="229" spans="1:12" x14ac:dyDescent="0.3">
      <c r="A229" s="5"/>
      <c r="B229" s="6"/>
      <c r="C229" s="6"/>
      <c r="D229" s="6"/>
      <c r="E229" s="6"/>
      <c r="F229" s="6"/>
      <c r="G229" s="16"/>
      <c r="H229" s="7"/>
      <c r="I229" s="2"/>
      <c r="J229" s="14"/>
      <c r="K229" s="14"/>
      <c r="L229" s="18"/>
    </row>
    <row r="230" spans="1:12" x14ac:dyDescent="0.3">
      <c r="A230" s="8"/>
      <c r="B230" s="6"/>
      <c r="C230" s="6"/>
      <c r="D230" s="6"/>
      <c r="E230" s="6"/>
      <c r="F230" s="6"/>
      <c r="G230" s="16"/>
      <c r="H230" s="7"/>
      <c r="I230" s="2"/>
      <c r="J230" s="14"/>
      <c r="K230" s="14"/>
      <c r="L230" s="18"/>
    </row>
    <row r="231" spans="1:12" x14ac:dyDescent="0.3">
      <c r="A231" s="5"/>
      <c r="B231" s="6"/>
      <c r="C231" s="6"/>
      <c r="D231" s="6"/>
      <c r="E231" s="6"/>
      <c r="F231" s="6"/>
      <c r="G231" s="16"/>
      <c r="H231" s="7"/>
      <c r="I231" s="2"/>
      <c r="J231" s="14"/>
      <c r="K231" s="14"/>
      <c r="L231" s="18"/>
    </row>
    <row r="232" spans="1:12" x14ac:dyDescent="0.3">
      <c r="A232" s="5"/>
      <c r="B232" s="6"/>
      <c r="C232" s="6"/>
      <c r="D232" s="6"/>
      <c r="E232" s="6"/>
      <c r="F232" s="6"/>
      <c r="G232" s="16"/>
      <c r="H232" s="7"/>
      <c r="I232" s="2"/>
      <c r="J232" s="14"/>
      <c r="K232" s="14"/>
      <c r="L232" s="18"/>
    </row>
    <row r="233" spans="1:12" x14ac:dyDescent="0.3">
      <c r="A233" s="5"/>
      <c r="B233" s="6"/>
      <c r="C233" s="6"/>
      <c r="D233" s="6"/>
      <c r="E233" s="6"/>
      <c r="F233" s="6"/>
      <c r="G233" s="16"/>
      <c r="H233" s="7"/>
      <c r="I233" s="2"/>
      <c r="J233" s="14"/>
      <c r="K233" s="14"/>
      <c r="L233" s="18"/>
    </row>
    <row r="234" spans="1:12" x14ac:dyDescent="0.3">
      <c r="A234" s="5"/>
      <c r="B234" s="6"/>
      <c r="C234" s="6"/>
      <c r="D234" s="6"/>
      <c r="E234" s="6"/>
      <c r="F234" s="6"/>
      <c r="G234" s="16"/>
      <c r="H234" s="7"/>
      <c r="I234" s="2"/>
      <c r="J234" s="14"/>
      <c r="K234" s="14"/>
      <c r="L234" s="18"/>
    </row>
    <row r="235" spans="1:12" x14ac:dyDescent="0.3">
      <c r="A235" s="5"/>
      <c r="B235" s="6"/>
      <c r="C235" s="6"/>
      <c r="D235" s="6"/>
      <c r="E235" s="6"/>
      <c r="F235" s="6"/>
      <c r="G235" s="16"/>
      <c r="H235" s="7"/>
      <c r="I235" s="2"/>
      <c r="J235" s="14"/>
      <c r="K235" s="14"/>
      <c r="L235" s="18"/>
    </row>
    <row r="236" spans="1:12" x14ac:dyDescent="0.3">
      <c r="A236" s="5"/>
      <c r="B236" s="6"/>
      <c r="C236" s="6"/>
      <c r="D236" s="6"/>
      <c r="E236" s="6"/>
      <c r="F236" s="6"/>
      <c r="G236" s="16"/>
      <c r="H236" s="7"/>
      <c r="I236" s="2"/>
      <c r="J236" s="14"/>
      <c r="K236" s="14"/>
      <c r="L236" s="18"/>
    </row>
    <row r="237" spans="1:12" x14ac:dyDescent="0.3">
      <c r="A237" s="5"/>
      <c r="B237" s="6"/>
      <c r="C237" s="6"/>
      <c r="D237" s="6"/>
      <c r="E237" s="6"/>
      <c r="F237" s="6"/>
      <c r="G237" s="16"/>
      <c r="H237" s="7"/>
      <c r="I237" s="2"/>
      <c r="J237" s="14"/>
      <c r="K237" s="14"/>
      <c r="L237" s="18"/>
    </row>
    <row r="238" spans="1:12" x14ac:dyDescent="0.3">
      <c r="A238" s="5"/>
      <c r="B238" s="6"/>
      <c r="C238" s="6"/>
      <c r="D238" s="6"/>
      <c r="E238" s="6"/>
      <c r="F238" s="6"/>
      <c r="G238" s="16"/>
      <c r="H238" s="7"/>
      <c r="I238" s="2"/>
      <c r="J238" s="14"/>
      <c r="K238" s="14"/>
      <c r="L238" s="18"/>
    </row>
    <row r="239" spans="1:12" x14ac:dyDescent="0.3">
      <c r="A239" s="5"/>
      <c r="B239" s="6"/>
      <c r="C239" s="6"/>
      <c r="D239" s="6"/>
      <c r="E239" s="6"/>
      <c r="F239" s="6"/>
      <c r="G239" s="16"/>
      <c r="H239" s="7"/>
      <c r="I239" s="2"/>
      <c r="J239" s="14"/>
      <c r="K239" s="14"/>
      <c r="L239" s="18"/>
    </row>
    <row r="240" spans="1:12" x14ac:dyDescent="0.3">
      <c r="A240" s="5"/>
      <c r="B240" s="6"/>
      <c r="C240" s="6"/>
      <c r="D240" s="6"/>
      <c r="E240" s="6"/>
      <c r="F240" s="6"/>
      <c r="G240" s="16"/>
      <c r="H240" s="7"/>
      <c r="I240" s="2"/>
      <c r="J240" s="14"/>
      <c r="K240" s="14"/>
      <c r="L240" s="18"/>
    </row>
    <row r="241" spans="1:12" x14ac:dyDescent="0.3">
      <c r="A241" s="8"/>
      <c r="B241" s="6"/>
      <c r="C241" s="6"/>
      <c r="D241" s="6"/>
      <c r="E241" s="6"/>
      <c r="F241" s="6"/>
      <c r="G241" s="16"/>
      <c r="H241" s="7"/>
      <c r="I241" s="2"/>
      <c r="J241" s="14"/>
      <c r="K241" s="14"/>
      <c r="L241" s="18"/>
    </row>
    <row r="242" spans="1:12" x14ac:dyDescent="0.3">
      <c r="A242" s="5"/>
      <c r="B242" s="6"/>
      <c r="C242" s="6"/>
      <c r="D242" s="6"/>
      <c r="E242" s="6"/>
      <c r="F242" s="6"/>
      <c r="G242" s="16"/>
      <c r="H242" s="7"/>
      <c r="I242" s="2"/>
      <c r="J242" s="14"/>
      <c r="K242" s="14"/>
      <c r="L242" s="18"/>
    </row>
    <row r="243" spans="1:12" x14ac:dyDescent="0.3">
      <c r="A243" s="5"/>
      <c r="B243" s="6"/>
      <c r="C243" s="6"/>
      <c r="D243" s="6"/>
      <c r="E243" s="6"/>
      <c r="F243" s="6"/>
      <c r="G243" s="16"/>
      <c r="H243" s="7"/>
      <c r="I243" s="2"/>
      <c r="J243" s="14"/>
      <c r="K243" s="14"/>
      <c r="L243" s="18"/>
    </row>
    <row r="244" spans="1:12" x14ac:dyDescent="0.3">
      <c r="A244" s="5"/>
      <c r="B244" s="6"/>
      <c r="C244" s="6"/>
      <c r="D244" s="6"/>
      <c r="E244" s="6"/>
      <c r="F244" s="6"/>
      <c r="G244" s="16"/>
      <c r="H244" s="7"/>
      <c r="I244" s="2"/>
      <c r="J244" s="14"/>
      <c r="K244" s="14"/>
      <c r="L244" s="18"/>
    </row>
    <row r="245" spans="1:12" x14ac:dyDescent="0.3">
      <c r="A245" s="5"/>
      <c r="B245" s="6"/>
      <c r="C245" s="6"/>
      <c r="D245" s="6"/>
      <c r="E245" s="6"/>
      <c r="F245" s="6"/>
      <c r="G245" s="16"/>
      <c r="H245" s="7"/>
      <c r="I245" s="2"/>
      <c r="J245" s="14"/>
      <c r="K245" s="14"/>
      <c r="L245" s="18"/>
    </row>
    <row r="246" spans="1:12" x14ac:dyDescent="0.3">
      <c r="A246" s="5"/>
      <c r="B246" s="6"/>
      <c r="C246" s="6"/>
      <c r="D246" s="6"/>
      <c r="E246" s="6"/>
      <c r="F246" s="6"/>
      <c r="G246" s="16"/>
      <c r="H246" s="7"/>
      <c r="I246" s="2"/>
      <c r="J246" s="14"/>
      <c r="K246" s="14"/>
      <c r="L246" s="18"/>
    </row>
    <row r="247" spans="1:12" x14ac:dyDescent="0.3">
      <c r="A247" s="5"/>
      <c r="B247" s="6"/>
      <c r="C247" s="6"/>
      <c r="D247" s="6"/>
      <c r="E247" s="6"/>
      <c r="F247" s="6"/>
      <c r="G247" s="16"/>
      <c r="H247" s="7"/>
      <c r="I247" s="2"/>
      <c r="J247" s="14"/>
      <c r="K247" s="14"/>
      <c r="L247" s="18"/>
    </row>
    <row r="248" spans="1:12" x14ac:dyDescent="0.3">
      <c r="A248" s="5"/>
      <c r="B248" s="6"/>
      <c r="C248" s="6"/>
      <c r="D248" s="6"/>
      <c r="E248" s="6"/>
      <c r="F248" s="6"/>
      <c r="G248" s="16"/>
      <c r="H248" s="7"/>
      <c r="I248" s="2"/>
      <c r="J248" s="14"/>
      <c r="K248" s="14"/>
      <c r="L248" s="18"/>
    </row>
    <row r="249" spans="1:12" x14ac:dyDescent="0.3">
      <c r="A249" s="5"/>
      <c r="B249" s="6"/>
      <c r="C249" s="6"/>
      <c r="D249" s="6"/>
      <c r="E249" s="6"/>
      <c r="F249" s="6"/>
      <c r="G249" s="16"/>
      <c r="H249" s="7"/>
      <c r="I249" s="2"/>
      <c r="J249" s="14"/>
      <c r="K249" s="14"/>
      <c r="L249" s="18"/>
    </row>
    <row r="250" spans="1:12" x14ac:dyDescent="0.3">
      <c r="A250" s="5"/>
      <c r="B250" s="6"/>
      <c r="C250" s="6"/>
      <c r="D250" s="6"/>
      <c r="E250" s="6"/>
      <c r="F250" s="6"/>
      <c r="G250" s="16"/>
      <c r="H250" s="7"/>
      <c r="I250" s="2"/>
      <c r="J250" s="14"/>
      <c r="K250" s="14"/>
      <c r="L250" s="18"/>
    </row>
    <row r="251" spans="1:12" x14ac:dyDescent="0.3">
      <c r="A251" s="5"/>
      <c r="B251" s="6"/>
      <c r="C251" s="6"/>
      <c r="D251" s="6"/>
      <c r="E251" s="6"/>
      <c r="F251" s="6"/>
      <c r="G251" s="16"/>
      <c r="H251" s="7"/>
      <c r="I251" s="2"/>
      <c r="J251" s="14"/>
      <c r="K251" s="14"/>
      <c r="L251" s="18"/>
    </row>
    <row r="252" spans="1:12" x14ac:dyDescent="0.3">
      <c r="A252" s="5"/>
      <c r="B252" s="6"/>
      <c r="C252" s="6"/>
      <c r="D252" s="6"/>
      <c r="E252" s="6"/>
      <c r="F252" s="6"/>
      <c r="G252" s="16"/>
      <c r="H252" s="7"/>
      <c r="I252" s="2"/>
      <c r="J252" s="14"/>
      <c r="K252" s="14"/>
      <c r="L252" s="18"/>
    </row>
    <row r="253" spans="1:12" x14ac:dyDescent="0.3">
      <c r="A253" s="5"/>
      <c r="B253" s="6"/>
      <c r="C253" s="6"/>
      <c r="D253" s="6"/>
      <c r="E253" s="6"/>
      <c r="F253" s="6"/>
      <c r="G253" s="16"/>
      <c r="H253" s="7"/>
      <c r="I253" s="2"/>
      <c r="J253" s="14"/>
      <c r="K253" s="14"/>
      <c r="L253" s="18"/>
    </row>
    <row r="254" spans="1:12" x14ac:dyDescent="0.3">
      <c r="A254" s="5"/>
      <c r="B254" s="6"/>
      <c r="C254" s="6"/>
      <c r="D254" s="6"/>
      <c r="E254" s="6"/>
      <c r="F254" s="6"/>
      <c r="G254" s="16"/>
      <c r="H254" s="7"/>
      <c r="I254" s="2"/>
      <c r="J254" s="14"/>
      <c r="K254" s="14"/>
      <c r="L254" s="18"/>
    </row>
    <row r="255" spans="1:12" x14ac:dyDescent="0.3">
      <c r="A255" s="5"/>
      <c r="B255" s="6"/>
      <c r="C255" s="6"/>
      <c r="D255" s="6"/>
      <c r="E255" s="6"/>
      <c r="F255" s="6"/>
      <c r="G255" s="16"/>
      <c r="H255" s="7"/>
      <c r="I255" s="2"/>
      <c r="J255" s="14"/>
      <c r="K255" s="14"/>
      <c r="L255" s="18"/>
    </row>
    <row r="256" spans="1:12" x14ac:dyDescent="0.3">
      <c r="A256" s="5"/>
      <c r="B256" s="6"/>
      <c r="C256" s="6"/>
      <c r="D256" s="6"/>
      <c r="E256" s="6"/>
      <c r="F256" s="6"/>
      <c r="G256" s="16"/>
      <c r="H256" s="7"/>
      <c r="I256" s="2"/>
      <c r="J256" s="14"/>
      <c r="K256" s="14"/>
      <c r="L256" s="18"/>
    </row>
    <row r="257" spans="1:12" x14ac:dyDescent="0.3">
      <c r="A257" s="5"/>
      <c r="B257" s="6"/>
      <c r="C257" s="6"/>
      <c r="D257" s="6"/>
      <c r="E257" s="6"/>
      <c r="F257" s="6"/>
      <c r="G257" s="16"/>
      <c r="H257" s="7"/>
      <c r="I257" s="2"/>
      <c r="J257" s="14"/>
      <c r="K257" s="14"/>
      <c r="L257" s="18"/>
    </row>
    <row r="258" spans="1:12" x14ac:dyDescent="0.3">
      <c r="A258" s="5"/>
      <c r="B258" s="6"/>
      <c r="C258" s="6"/>
      <c r="D258" s="6"/>
      <c r="E258" s="6"/>
      <c r="F258" s="6"/>
      <c r="G258" s="16"/>
      <c r="H258" s="7"/>
      <c r="I258" s="2"/>
      <c r="J258" s="14"/>
      <c r="K258" s="14"/>
      <c r="L258" s="18"/>
    </row>
    <row r="259" spans="1:12" x14ac:dyDescent="0.3">
      <c r="A259" s="5"/>
      <c r="B259" s="6"/>
      <c r="C259" s="6"/>
      <c r="D259" s="6"/>
      <c r="E259" s="6"/>
      <c r="F259" s="6"/>
      <c r="G259" s="16"/>
      <c r="H259" s="7"/>
      <c r="I259" s="2"/>
      <c r="J259" s="14"/>
      <c r="K259" s="14"/>
      <c r="L259" s="18"/>
    </row>
    <row r="260" spans="1:12" x14ac:dyDescent="0.3">
      <c r="A260" s="5"/>
      <c r="B260" s="6"/>
      <c r="C260" s="6"/>
      <c r="D260" s="6"/>
      <c r="E260" s="6"/>
      <c r="F260" s="6"/>
      <c r="G260" s="16"/>
      <c r="H260" s="7"/>
      <c r="I260" s="2"/>
      <c r="J260" s="14"/>
      <c r="K260" s="14"/>
      <c r="L260" s="18"/>
    </row>
    <row r="261" spans="1:12" x14ac:dyDescent="0.3">
      <c r="A261" s="5"/>
      <c r="B261" s="6"/>
      <c r="C261" s="6"/>
      <c r="D261" s="6"/>
      <c r="E261" s="6"/>
      <c r="F261" s="6"/>
      <c r="G261" s="16"/>
      <c r="H261" s="7"/>
      <c r="I261" s="2"/>
      <c r="J261" s="14"/>
      <c r="K261" s="14"/>
      <c r="L261" s="18"/>
    </row>
    <row r="262" spans="1:12" x14ac:dyDescent="0.3">
      <c r="A262" s="5"/>
      <c r="B262" s="6"/>
      <c r="C262" s="6"/>
      <c r="D262" s="6"/>
      <c r="E262" s="6"/>
      <c r="F262" s="6"/>
      <c r="G262" s="16"/>
      <c r="H262" s="7"/>
      <c r="I262" s="2"/>
      <c r="J262" s="14"/>
      <c r="K262" s="14"/>
      <c r="L262" s="18"/>
    </row>
    <row r="263" spans="1:12" x14ac:dyDescent="0.3">
      <c r="A263" s="5"/>
      <c r="B263" s="6"/>
      <c r="C263" s="6"/>
      <c r="D263" s="6"/>
      <c r="E263" s="6"/>
      <c r="F263" s="6"/>
      <c r="G263" s="16"/>
      <c r="H263" s="7"/>
      <c r="I263" s="2"/>
      <c r="J263" s="14"/>
      <c r="K263" s="14"/>
      <c r="L263" s="18"/>
    </row>
    <row r="264" spans="1:12" x14ac:dyDescent="0.3">
      <c r="A264" s="5"/>
      <c r="B264" s="6"/>
      <c r="C264" s="6"/>
      <c r="D264" s="6"/>
      <c r="E264" s="6"/>
      <c r="F264" s="6"/>
      <c r="G264" s="16"/>
      <c r="H264" s="7"/>
      <c r="I264" s="2"/>
      <c r="J264" s="14"/>
      <c r="K264" s="14"/>
      <c r="L264" s="18"/>
    </row>
    <row r="265" spans="1:12" x14ac:dyDescent="0.3">
      <c r="A265" s="8"/>
      <c r="B265" s="6"/>
      <c r="C265" s="6"/>
      <c r="D265" s="6"/>
      <c r="E265" s="6"/>
      <c r="F265" s="6"/>
      <c r="G265" s="16"/>
      <c r="H265" s="7"/>
      <c r="I265" s="2"/>
      <c r="J265" s="14"/>
      <c r="K265" s="14"/>
      <c r="L265" s="18"/>
    </row>
    <row r="266" spans="1:12" x14ac:dyDescent="0.3">
      <c r="A266" s="5"/>
      <c r="B266" s="6"/>
      <c r="C266" s="6"/>
      <c r="D266" s="6"/>
      <c r="E266" s="6"/>
      <c r="F266" s="6"/>
      <c r="G266" s="16"/>
      <c r="H266" s="7"/>
      <c r="I266" s="2"/>
      <c r="J266" s="14"/>
      <c r="K266" s="14"/>
      <c r="L266" s="18"/>
    </row>
    <row r="267" spans="1:12" x14ac:dyDescent="0.3">
      <c r="A267" s="5"/>
      <c r="B267" s="6"/>
      <c r="C267" s="6"/>
      <c r="D267" s="6"/>
      <c r="E267" s="6"/>
      <c r="F267" s="6"/>
      <c r="G267" s="16"/>
      <c r="H267" s="7"/>
      <c r="I267" s="2"/>
      <c r="J267" s="14"/>
      <c r="K267" s="14"/>
      <c r="L267" s="18"/>
    </row>
    <row r="268" spans="1:12" x14ac:dyDescent="0.3">
      <c r="A268" s="5"/>
      <c r="B268" s="6"/>
      <c r="C268" s="6"/>
      <c r="D268" s="6"/>
      <c r="E268" s="6"/>
      <c r="F268" s="6"/>
      <c r="G268" s="16"/>
      <c r="H268" s="7"/>
      <c r="I268" s="2"/>
      <c r="J268" s="14"/>
      <c r="K268" s="14"/>
      <c r="L268" s="18"/>
    </row>
    <row r="269" spans="1:12" x14ac:dyDescent="0.3">
      <c r="A269" s="5"/>
      <c r="B269" s="6"/>
      <c r="C269" s="6"/>
      <c r="D269" s="6"/>
      <c r="E269" s="6"/>
      <c r="F269" s="6"/>
      <c r="G269" s="16"/>
      <c r="H269" s="7"/>
      <c r="I269" s="2"/>
      <c r="J269" s="14"/>
      <c r="K269" s="14"/>
      <c r="L269" s="18"/>
    </row>
    <row r="270" spans="1:12" x14ac:dyDescent="0.3">
      <c r="A270" s="5"/>
      <c r="B270" s="6"/>
      <c r="C270" s="6"/>
      <c r="D270" s="6"/>
      <c r="E270" s="6"/>
      <c r="F270" s="6"/>
      <c r="G270" s="16"/>
      <c r="H270" s="7"/>
      <c r="I270" s="2"/>
      <c r="J270" s="14"/>
      <c r="K270" s="14"/>
      <c r="L270" s="18"/>
    </row>
    <row r="271" spans="1:12" x14ac:dyDescent="0.3">
      <c r="A271" s="5"/>
      <c r="B271" s="6"/>
      <c r="C271" s="6"/>
      <c r="D271" s="6"/>
      <c r="E271" s="6"/>
      <c r="F271" s="6"/>
      <c r="G271" s="16"/>
      <c r="H271" s="7"/>
      <c r="I271" s="2"/>
      <c r="J271" s="14"/>
      <c r="K271" s="14"/>
      <c r="L271" s="18"/>
    </row>
    <row r="272" spans="1:12" x14ac:dyDescent="0.3">
      <c r="A272" s="5"/>
      <c r="B272" s="6"/>
      <c r="C272" s="6"/>
      <c r="D272" s="6"/>
      <c r="E272" s="6"/>
      <c r="F272" s="6"/>
      <c r="G272" s="16"/>
      <c r="H272" s="7"/>
      <c r="I272" s="2"/>
      <c r="J272" s="14"/>
      <c r="K272" s="14"/>
      <c r="L272" s="18"/>
    </row>
    <row r="273" spans="1:12" x14ac:dyDescent="0.3">
      <c r="A273" s="5"/>
      <c r="B273" s="6"/>
      <c r="C273" s="6"/>
      <c r="D273" s="6"/>
      <c r="E273" s="6"/>
      <c r="F273" s="6"/>
      <c r="G273" s="16"/>
      <c r="H273" s="7"/>
      <c r="I273" s="2"/>
      <c r="J273" s="14"/>
      <c r="K273" s="14"/>
      <c r="L273" s="18"/>
    </row>
    <row r="274" spans="1:12" x14ac:dyDescent="0.3">
      <c r="A274" s="5"/>
      <c r="B274" s="6"/>
      <c r="C274" s="6"/>
      <c r="D274" s="6"/>
      <c r="E274" s="6"/>
      <c r="F274" s="6"/>
      <c r="G274" s="16"/>
      <c r="H274" s="7"/>
      <c r="I274" s="2"/>
      <c r="J274" s="14"/>
      <c r="K274" s="14"/>
      <c r="L274" s="18"/>
    </row>
    <row r="275" spans="1:12" x14ac:dyDescent="0.3">
      <c r="A275" s="5"/>
      <c r="B275" s="6"/>
      <c r="C275" s="6"/>
      <c r="D275" s="6"/>
      <c r="E275" s="6"/>
      <c r="F275" s="6"/>
      <c r="G275" s="16"/>
      <c r="H275" s="7"/>
      <c r="I275" s="2"/>
      <c r="J275" s="14"/>
      <c r="K275" s="14"/>
      <c r="L275" s="18"/>
    </row>
    <row r="276" spans="1:12" x14ac:dyDescent="0.3">
      <c r="A276" s="5"/>
      <c r="B276" s="6"/>
      <c r="C276" s="6"/>
      <c r="D276" s="6"/>
      <c r="E276" s="6"/>
      <c r="F276" s="6"/>
      <c r="G276" s="16"/>
      <c r="H276" s="7"/>
      <c r="I276" s="2"/>
      <c r="J276" s="14"/>
      <c r="K276" s="14"/>
      <c r="L276" s="18"/>
    </row>
    <row r="277" spans="1:12" x14ac:dyDescent="0.3">
      <c r="A277" s="5"/>
      <c r="B277" s="6"/>
      <c r="C277" s="6"/>
      <c r="D277" s="10"/>
      <c r="E277" s="6"/>
      <c r="F277" s="6"/>
      <c r="G277" s="16"/>
      <c r="H277" s="7"/>
      <c r="I277" s="2"/>
      <c r="J277" s="14"/>
      <c r="K277" s="14"/>
      <c r="L277" s="18"/>
    </row>
    <row r="278" spans="1:12" x14ac:dyDescent="0.3">
      <c r="A278" s="8"/>
      <c r="B278" s="6"/>
      <c r="C278" s="6"/>
      <c r="D278" s="6"/>
      <c r="E278" s="6"/>
      <c r="F278" s="6"/>
      <c r="G278" s="16"/>
      <c r="H278" s="7"/>
      <c r="I278" s="2"/>
      <c r="J278" s="14"/>
      <c r="K278" s="14"/>
      <c r="L278" s="18"/>
    </row>
    <row r="279" spans="1:12" x14ac:dyDescent="0.3">
      <c r="A279" s="5"/>
      <c r="B279" s="6"/>
      <c r="C279" s="6"/>
      <c r="D279" s="6"/>
      <c r="E279" s="6"/>
      <c r="F279" s="6"/>
      <c r="G279" s="16"/>
      <c r="H279" s="7"/>
      <c r="I279" s="2"/>
      <c r="J279" s="14"/>
      <c r="K279" s="14"/>
      <c r="L279" s="18"/>
    </row>
    <row r="280" spans="1:12" x14ac:dyDescent="0.3">
      <c r="A280" s="5"/>
      <c r="B280" s="6"/>
      <c r="C280" s="6"/>
      <c r="D280" s="6"/>
      <c r="E280" s="6"/>
      <c r="F280" s="6"/>
      <c r="G280" s="16"/>
      <c r="H280" s="7"/>
      <c r="I280" s="2"/>
      <c r="J280" s="14"/>
      <c r="K280" s="14"/>
      <c r="L280" s="18"/>
    </row>
    <row r="281" spans="1:12" x14ac:dyDescent="0.3">
      <c r="A281" s="5"/>
      <c r="B281" s="6"/>
      <c r="C281" s="6"/>
      <c r="D281" s="6"/>
      <c r="E281" s="6"/>
      <c r="F281" s="6"/>
      <c r="G281" s="16"/>
      <c r="H281" s="7"/>
      <c r="I281" s="2"/>
      <c r="J281" s="14"/>
      <c r="K281" s="14"/>
      <c r="L281" s="18"/>
    </row>
    <row r="282" spans="1:12" x14ac:dyDescent="0.3">
      <c r="A282" s="5"/>
      <c r="B282" s="6"/>
      <c r="C282" s="6"/>
      <c r="D282" s="6"/>
      <c r="E282" s="6"/>
      <c r="F282" s="6"/>
      <c r="G282" s="16"/>
      <c r="H282" s="7"/>
      <c r="I282" s="2"/>
      <c r="J282" s="14"/>
      <c r="K282" s="14"/>
      <c r="L282" s="18"/>
    </row>
    <row r="283" spans="1:12" x14ac:dyDescent="0.3">
      <c r="A283" s="5"/>
      <c r="B283" s="6"/>
      <c r="C283" s="6"/>
      <c r="D283" s="6"/>
      <c r="E283" s="6"/>
      <c r="F283" s="6"/>
      <c r="G283" s="16"/>
      <c r="H283" s="7"/>
      <c r="I283" s="2"/>
      <c r="J283" s="14"/>
      <c r="K283" s="14"/>
      <c r="L283" s="18"/>
    </row>
    <row r="284" spans="1:12" x14ac:dyDescent="0.3">
      <c r="A284" s="5"/>
      <c r="B284" s="6"/>
      <c r="C284" s="6"/>
      <c r="D284" s="6"/>
      <c r="E284" s="6"/>
      <c r="F284" s="6"/>
      <c r="G284" s="16"/>
      <c r="H284" s="7"/>
      <c r="I284" s="2"/>
      <c r="J284" s="14"/>
      <c r="K284" s="14"/>
      <c r="L284" s="18"/>
    </row>
    <row r="285" spans="1:12" x14ac:dyDescent="0.3">
      <c r="A285" s="5"/>
      <c r="B285" s="6"/>
      <c r="C285" s="6"/>
      <c r="D285" s="6"/>
      <c r="E285" s="6"/>
      <c r="F285" s="6"/>
      <c r="G285" s="16"/>
      <c r="H285" s="7"/>
      <c r="I285" s="2"/>
      <c r="J285" s="14"/>
      <c r="K285" s="14"/>
      <c r="L285" s="18"/>
    </row>
    <row r="286" spans="1:12" x14ac:dyDescent="0.3">
      <c r="A286" s="5"/>
      <c r="B286" s="6"/>
      <c r="C286" s="6"/>
      <c r="D286" s="6"/>
      <c r="E286" s="6"/>
      <c r="F286" s="6"/>
      <c r="G286" s="16"/>
      <c r="H286" s="7"/>
      <c r="I286" s="2"/>
      <c r="J286" s="14"/>
      <c r="K286" s="14"/>
      <c r="L286" s="18"/>
    </row>
    <row r="287" spans="1:12" x14ac:dyDescent="0.3">
      <c r="A287" s="5"/>
      <c r="B287" s="6"/>
      <c r="C287" s="6"/>
      <c r="D287" s="6"/>
      <c r="E287" s="6"/>
      <c r="F287" s="6"/>
      <c r="G287" s="16"/>
      <c r="H287" s="7"/>
      <c r="I287" s="2"/>
      <c r="J287" s="14"/>
      <c r="K287" s="14"/>
      <c r="L287" s="18"/>
    </row>
    <row r="288" spans="1:12" x14ac:dyDescent="0.3">
      <c r="A288" s="5"/>
      <c r="B288" s="6"/>
      <c r="C288" s="6"/>
      <c r="D288" s="6"/>
      <c r="E288" s="6"/>
      <c r="F288" s="6"/>
      <c r="G288" s="16"/>
      <c r="H288" s="7"/>
      <c r="I288" s="2"/>
      <c r="J288" s="14"/>
      <c r="K288" s="14"/>
      <c r="L288" s="18"/>
    </row>
    <row r="289" spans="1:12" x14ac:dyDescent="0.3">
      <c r="A289" s="5"/>
      <c r="B289" s="6"/>
      <c r="C289" s="6"/>
      <c r="D289" s="6"/>
      <c r="E289" s="6"/>
      <c r="F289" s="6"/>
      <c r="G289" s="16"/>
      <c r="H289" s="7"/>
      <c r="I289" s="2"/>
      <c r="J289" s="14"/>
      <c r="K289" s="14"/>
      <c r="L289" s="18"/>
    </row>
    <row r="290" spans="1:12" x14ac:dyDescent="0.3">
      <c r="A290" s="5"/>
      <c r="B290" s="6"/>
      <c r="C290" s="6"/>
      <c r="D290" s="6"/>
      <c r="E290" s="6"/>
      <c r="F290" s="6"/>
      <c r="G290" s="16"/>
      <c r="H290" s="7"/>
      <c r="I290" s="2"/>
      <c r="J290" s="14"/>
      <c r="K290" s="14"/>
      <c r="L290" s="18"/>
    </row>
    <row r="291" spans="1:12" x14ac:dyDescent="0.3">
      <c r="A291" s="5"/>
      <c r="B291" s="6"/>
      <c r="C291" s="6"/>
      <c r="D291" s="6"/>
      <c r="E291" s="6"/>
      <c r="F291" s="6"/>
      <c r="G291" s="16"/>
      <c r="H291" s="7"/>
      <c r="I291" s="2"/>
      <c r="J291" s="14"/>
      <c r="K291" s="14"/>
      <c r="L291" s="18"/>
    </row>
    <row r="292" spans="1:12" x14ac:dyDescent="0.3">
      <c r="A292" s="5"/>
      <c r="B292" s="6"/>
      <c r="C292" s="6"/>
      <c r="D292" s="6"/>
      <c r="E292" s="6"/>
      <c r="F292" s="6"/>
      <c r="G292" s="16"/>
      <c r="H292" s="7"/>
      <c r="I292" s="2"/>
      <c r="J292" s="14"/>
      <c r="K292" s="14"/>
      <c r="L292" s="18"/>
    </row>
    <row r="293" spans="1:12" x14ac:dyDescent="0.3">
      <c r="A293" s="5"/>
      <c r="B293" s="6"/>
      <c r="C293" s="6"/>
      <c r="D293" s="6"/>
      <c r="E293" s="6"/>
      <c r="F293" s="6"/>
      <c r="G293" s="16"/>
      <c r="H293" s="7"/>
      <c r="I293" s="2"/>
      <c r="J293" s="14"/>
      <c r="K293" s="14"/>
      <c r="L293" s="18"/>
    </row>
    <row r="294" spans="1:12" x14ac:dyDescent="0.3">
      <c r="A294" s="5"/>
      <c r="B294" s="6"/>
      <c r="C294" s="6"/>
      <c r="D294" s="6"/>
      <c r="E294" s="6"/>
      <c r="F294" s="6"/>
      <c r="G294" s="16"/>
      <c r="H294" s="7"/>
      <c r="I294" s="2"/>
      <c r="J294" s="14"/>
      <c r="K294" s="14"/>
      <c r="L294" s="18"/>
    </row>
    <row r="295" spans="1:12" x14ac:dyDescent="0.3">
      <c r="A295" s="5"/>
      <c r="B295" s="6"/>
      <c r="C295" s="6"/>
      <c r="D295" s="6"/>
      <c r="E295" s="6"/>
      <c r="F295" s="6"/>
      <c r="G295" s="16"/>
      <c r="H295" s="7"/>
      <c r="I295" s="2"/>
      <c r="J295" s="14"/>
      <c r="K295" s="14"/>
      <c r="L295" s="18"/>
    </row>
    <row r="296" spans="1:12" x14ac:dyDescent="0.3">
      <c r="A296" s="5"/>
      <c r="B296" s="6"/>
      <c r="C296" s="6"/>
      <c r="D296" s="6"/>
      <c r="E296" s="6"/>
      <c r="F296" s="6"/>
      <c r="G296" s="16"/>
      <c r="H296" s="7"/>
      <c r="I296" s="2"/>
      <c r="J296" s="14"/>
      <c r="K296" s="14"/>
      <c r="L296" s="18"/>
    </row>
    <row r="297" spans="1:12" x14ac:dyDescent="0.3">
      <c r="A297" s="5"/>
      <c r="B297" s="6"/>
      <c r="C297" s="6"/>
      <c r="D297" s="6"/>
      <c r="E297" s="6"/>
      <c r="F297" s="6"/>
      <c r="G297" s="16"/>
      <c r="H297" s="7"/>
      <c r="I297" s="2"/>
      <c r="J297" s="14"/>
      <c r="K297" s="14"/>
      <c r="L297" s="18"/>
    </row>
    <row r="298" spans="1:12" x14ac:dyDescent="0.3">
      <c r="A298" s="5"/>
      <c r="B298" s="6"/>
      <c r="C298" s="6"/>
      <c r="D298" s="6"/>
      <c r="E298" s="6"/>
      <c r="F298" s="6"/>
      <c r="G298" s="16"/>
      <c r="H298" s="7"/>
      <c r="I298" s="2"/>
      <c r="J298" s="14"/>
      <c r="K298" s="14"/>
      <c r="L298" s="18"/>
    </row>
    <row r="299" spans="1:12" x14ac:dyDescent="0.3">
      <c r="A299" s="5"/>
      <c r="B299" s="6"/>
      <c r="C299" s="6"/>
      <c r="D299" s="6"/>
      <c r="E299" s="6"/>
      <c r="F299" s="6"/>
      <c r="G299" s="16"/>
      <c r="H299" s="7"/>
      <c r="I299" s="2"/>
      <c r="J299" s="14"/>
      <c r="K299" s="14"/>
      <c r="L299" s="18"/>
    </row>
    <row r="300" spans="1:12" x14ac:dyDescent="0.3">
      <c r="A300" s="5"/>
      <c r="B300" s="6"/>
      <c r="C300" s="6"/>
      <c r="D300" s="6"/>
      <c r="E300" s="6"/>
      <c r="F300" s="6"/>
      <c r="G300" s="16"/>
      <c r="H300" s="7"/>
      <c r="I300" s="2"/>
      <c r="J300" s="14"/>
      <c r="K300" s="14"/>
      <c r="L300" s="18"/>
    </row>
    <row r="301" spans="1:12" x14ac:dyDescent="0.3">
      <c r="A301" s="5"/>
      <c r="B301" s="6"/>
      <c r="C301" s="6"/>
      <c r="D301" s="6"/>
      <c r="E301" s="6"/>
      <c r="F301" s="6"/>
      <c r="G301" s="16"/>
      <c r="H301" s="7"/>
      <c r="I301" s="2"/>
      <c r="J301" s="14"/>
      <c r="K301" s="14"/>
      <c r="L301" s="18"/>
    </row>
    <row r="302" spans="1:12" x14ac:dyDescent="0.3">
      <c r="A302" s="5"/>
      <c r="B302" s="6"/>
      <c r="C302" s="6"/>
      <c r="D302" s="6"/>
      <c r="E302" s="6"/>
      <c r="F302" s="6"/>
      <c r="G302" s="16"/>
      <c r="H302" s="7"/>
      <c r="I302" s="2"/>
      <c r="J302" s="14"/>
      <c r="K302" s="14"/>
      <c r="L302" s="18"/>
    </row>
    <row r="303" spans="1:12" x14ac:dyDescent="0.3">
      <c r="A303" s="5"/>
      <c r="B303" s="6"/>
      <c r="C303" s="6"/>
      <c r="D303" s="6"/>
      <c r="E303" s="6"/>
      <c r="F303" s="6"/>
      <c r="G303" s="16"/>
      <c r="H303" s="7"/>
      <c r="I303" s="2"/>
      <c r="J303" s="14"/>
      <c r="K303" s="14"/>
      <c r="L303" s="18"/>
    </row>
    <row r="304" spans="1:12" x14ac:dyDescent="0.3">
      <c r="A304" s="5"/>
      <c r="B304" s="6"/>
      <c r="C304" s="6"/>
      <c r="D304" s="6"/>
      <c r="E304" s="6"/>
      <c r="F304" s="6"/>
      <c r="G304" s="16"/>
      <c r="H304" s="7"/>
      <c r="I304" s="2"/>
      <c r="J304" s="14"/>
      <c r="K304" s="14"/>
      <c r="L304" s="18"/>
    </row>
    <row r="305" spans="1:12" x14ac:dyDescent="0.3">
      <c r="A305" s="5"/>
      <c r="B305" s="6"/>
      <c r="C305" s="6"/>
      <c r="D305" s="6"/>
      <c r="E305" s="6"/>
      <c r="F305" s="6"/>
      <c r="G305" s="16"/>
      <c r="H305" s="7"/>
      <c r="I305" s="2"/>
      <c r="J305" s="14"/>
      <c r="K305" s="14"/>
      <c r="L305" s="18"/>
    </row>
    <row r="306" spans="1:12" x14ac:dyDescent="0.3">
      <c r="A306" s="5"/>
      <c r="B306" s="6"/>
      <c r="C306" s="6"/>
      <c r="D306" s="6"/>
      <c r="E306" s="6"/>
      <c r="F306" s="6"/>
      <c r="G306" s="16"/>
      <c r="H306" s="7"/>
      <c r="I306" s="2"/>
      <c r="J306" s="14"/>
      <c r="K306" s="14"/>
      <c r="L306" s="18"/>
    </row>
    <row r="307" spans="1:12" x14ac:dyDescent="0.3">
      <c r="A307" s="5"/>
      <c r="B307" s="6"/>
      <c r="C307" s="6"/>
      <c r="D307" s="6"/>
      <c r="E307" s="6"/>
      <c r="F307" s="6"/>
      <c r="G307" s="16"/>
      <c r="H307" s="7"/>
      <c r="I307" s="2"/>
      <c r="J307" s="14"/>
      <c r="K307" s="14"/>
      <c r="L307" s="18"/>
    </row>
    <row r="308" spans="1:12" x14ac:dyDescent="0.3">
      <c r="A308" s="5"/>
      <c r="B308" s="6"/>
      <c r="C308" s="6"/>
      <c r="D308" s="6"/>
      <c r="E308" s="6"/>
      <c r="F308" s="6"/>
      <c r="G308" s="16"/>
      <c r="H308" s="7"/>
      <c r="I308" s="2"/>
      <c r="J308" s="14"/>
      <c r="K308" s="14"/>
      <c r="L308" s="18"/>
    </row>
    <row r="309" spans="1:12" x14ac:dyDescent="0.3">
      <c r="A309" s="5"/>
      <c r="B309" s="6"/>
      <c r="C309" s="6"/>
      <c r="D309" s="6"/>
      <c r="E309" s="6"/>
      <c r="F309" s="6"/>
      <c r="G309" s="16"/>
      <c r="H309" s="7"/>
      <c r="I309" s="2"/>
      <c r="J309" s="14"/>
      <c r="K309" s="14"/>
      <c r="L309" s="18"/>
    </row>
    <row r="310" spans="1:12" x14ac:dyDescent="0.3">
      <c r="A310" s="5"/>
      <c r="B310" s="6"/>
      <c r="C310" s="6"/>
      <c r="D310" s="6"/>
      <c r="E310" s="6"/>
      <c r="F310" s="6"/>
      <c r="G310" s="16"/>
      <c r="H310" s="7"/>
      <c r="I310" s="2"/>
      <c r="J310" s="14"/>
      <c r="K310" s="14"/>
      <c r="L310" s="18"/>
    </row>
    <row r="311" spans="1:12" x14ac:dyDescent="0.3">
      <c r="A311" s="5"/>
      <c r="B311" s="6"/>
      <c r="C311" s="6"/>
      <c r="D311" s="6"/>
      <c r="E311" s="6"/>
      <c r="F311" s="6"/>
      <c r="G311" s="16"/>
      <c r="H311" s="7"/>
      <c r="I311" s="2"/>
      <c r="J311" s="14"/>
      <c r="K311" s="14"/>
      <c r="L311" s="18"/>
    </row>
    <row r="312" spans="1:12" x14ac:dyDescent="0.3">
      <c r="A312" s="5"/>
      <c r="B312" s="6"/>
      <c r="C312" s="6"/>
      <c r="D312" s="6"/>
      <c r="E312" s="6"/>
      <c r="F312" s="6"/>
      <c r="G312" s="16"/>
      <c r="H312" s="7"/>
      <c r="I312" s="2"/>
      <c r="J312" s="14"/>
      <c r="K312" s="14"/>
      <c r="L312" s="18"/>
    </row>
    <row r="313" spans="1:12" x14ac:dyDescent="0.3">
      <c r="A313" s="5"/>
      <c r="B313" s="6"/>
      <c r="C313" s="6"/>
      <c r="D313" s="6"/>
      <c r="E313" s="6"/>
      <c r="F313" s="6"/>
      <c r="G313" s="16"/>
      <c r="H313" s="7"/>
      <c r="I313" s="2"/>
      <c r="J313" s="14"/>
      <c r="K313" s="14"/>
      <c r="L313" s="18"/>
    </row>
    <row r="314" spans="1:12" x14ac:dyDescent="0.3">
      <c r="A314" s="5"/>
      <c r="B314" s="6"/>
      <c r="C314" s="6"/>
      <c r="D314" s="6"/>
      <c r="E314" s="6"/>
      <c r="F314" s="6"/>
      <c r="G314" s="16"/>
      <c r="H314" s="7"/>
      <c r="I314" s="2"/>
      <c r="J314" s="14"/>
      <c r="K314" s="14"/>
      <c r="L314" s="18"/>
    </row>
    <row r="315" spans="1:12" x14ac:dyDescent="0.3">
      <c r="A315" s="5"/>
      <c r="B315" s="6"/>
      <c r="C315" s="6"/>
      <c r="D315" s="6"/>
      <c r="E315" s="6"/>
      <c r="F315" s="6"/>
      <c r="G315" s="16"/>
      <c r="H315" s="7"/>
      <c r="I315" s="2"/>
      <c r="J315" s="14"/>
      <c r="K315" s="14"/>
      <c r="L315" s="18"/>
    </row>
    <row r="316" spans="1:12" x14ac:dyDescent="0.3">
      <c r="A316" s="5"/>
      <c r="B316" s="6"/>
      <c r="C316" s="6"/>
      <c r="D316" s="6"/>
      <c r="E316" s="6"/>
      <c r="F316" s="6"/>
      <c r="G316" s="16"/>
      <c r="H316" s="7"/>
      <c r="I316" s="2"/>
      <c r="J316" s="14"/>
      <c r="K316" s="14"/>
      <c r="L316" s="18"/>
    </row>
    <row r="317" spans="1:12" x14ac:dyDescent="0.3">
      <c r="A317" s="5"/>
      <c r="B317" s="6"/>
      <c r="C317" s="6"/>
      <c r="D317" s="6"/>
      <c r="E317" s="6"/>
      <c r="F317" s="6"/>
      <c r="G317" s="16"/>
      <c r="H317" s="7"/>
      <c r="I317" s="2"/>
      <c r="J317" s="14"/>
      <c r="K317" s="14"/>
      <c r="L317" s="18"/>
    </row>
    <row r="318" spans="1:12" x14ac:dyDescent="0.3">
      <c r="A318" s="5"/>
      <c r="B318" s="6"/>
      <c r="C318" s="6"/>
      <c r="D318" s="6"/>
      <c r="E318" s="6"/>
      <c r="F318" s="6"/>
      <c r="G318" s="16"/>
      <c r="H318" s="7"/>
      <c r="I318" s="2"/>
      <c r="J318" s="14"/>
      <c r="K318" s="14"/>
      <c r="L318" s="18"/>
    </row>
    <row r="319" spans="1:12" x14ac:dyDescent="0.3">
      <c r="A319" s="5"/>
      <c r="B319" s="6"/>
      <c r="C319" s="6"/>
      <c r="D319" s="6"/>
      <c r="E319" s="6"/>
      <c r="F319" s="6"/>
      <c r="G319" s="16"/>
      <c r="H319" s="7"/>
      <c r="I319" s="2"/>
      <c r="J319" s="14"/>
      <c r="K319" s="14"/>
      <c r="L319" s="18"/>
    </row>
    <row r="320" spans="1:12" x14ac:dyDescent="0.3">
      <c r="A320" s="5"/>
      <c r="B320" s="6"/>
      <c r="C320" s="6"/>
      <c r="D320" s="6"/>
      <c r="E320" s="6"/>
      <c r="F320" s="6"/>
      <c r="G320" s="16"/>
      <c r="H320" s="7"/>
      <c r="I320" s="2"/>
      <c r="J320" s="14"/>
      <c r="K320" s="14"/>
      <c r="L320" s="18"/>
    </row>
    <row r="321" spans="1:12" x14ac:dyDescent="0.3">
      <c r="A321" s="8"/>
      <c r="B321" s="6"/>
      <c r="C321" s="6"/>
      <c r="D321" s="6"/>
      <c r="E321" s="6"/>
      <c r="F321" s="6"/>
      <c r="G321" s="16"/>
      <c r="H321" s="7"/>
      <c r="I321" s="2"/>
      <c r="J321" s="14"/>
      <c r="K321" s="14"/>
      <c r="L321" s="18"/>
    </row>
    <row r="322" spans="1:12" x14ac:dyDescent="0.3">
      <c r="A322" s="5"/>
      <c r="B322" s="6"/>
      <c r="C322" s="6"/>
      <c r="D322" s="6"/>
      <c r="E322" s="6"/>
      <c r="F322" s="6"/>
      <c r="G322" s="16"/>
      <c r="H322" s="7"/>
      <c r="I322" s="2"/>
      <c r="J322" s="14"/>
      <c r="K322" s="14"/>
      <c r="L322" s="18"/>
    </row>
    <row r="323" spans="1:12" x14ac:dyDescent="0.3">
      <c r="A323" s="5"/>
      <c r="B323" s="6"/>
      <c r="C323" s="6"/>
      <c r="D323" s="6"/>
      <c r="E323" s="6"/>
      <c r="F323" s="6"/>
      <c r="G323" s="16"/>
      <c r="H323" s="7"/>
      <c r="I323" s="2"/>
      <c r="J323" s="14"/>
      <c r="K323" s="14"/>
      <c r="L323" s="18"/>
    </row>
    <row r="324" spans="1:12" x14ac:dyDescent="0.3">
      <c r="A324" s="5"/>
      <c r="B324" s="6"/>
      <c r="C324" s="6"/>
      <c r="D324" s="6"/>
      <c r="E324" s="6"/>
      <c r="F324" s="6"/>
      <c r="G324" s="16"/>
      <c r="H324" s="7"/>
      <c r="I324" s="2"/>
      <c r="J324" s="14"/>
      <c r="K324" s="14"/>
      <c r="L324" s="18"/>
    </row>
    <row r="325" spans="1:12" x14ac:dyDescent="0.3">
      <c r="A325" s="5"/>
      <c r="B325" s="6"/>
      <c r="C325" s="6"/>
      <c r="D325" s="6"/>
      <c r="E325" s="6"/>
      <c r="F325" s="6"/>
      <c r="G325" s="16"/>
      <c r="H325" s="7"/>
      <c r="I325" s="2"/>
      <c r="J325" s="14"/>
      <c r="K325" s="14"/>
      <c r="L325" s="18"/>
    </row>
    <row r="326" spans="1:12" x14ac:dyDescent="0.3">
      <c r="A326" s="5"/>
      <c r="B326" s="6"/>
      <c r="C326" s="10"/>
      <c r="D326" s="6"/>
      <c r="E326" s="6"/>
      <c r="F326" s="6"/>
      <c r="G326" s="16"/>
      <c r="H326" s="7"/>
      <c r="I326" s="2"/>
      <c r="J326" s="14"/>
      <c r="K326" s="14"/>
      <c r="L326" s="18"/>
    </row>
    <row r="327" spans="1:12" x14ac:dyDescent="0.3">
      <c r="A327" s="5"/>
      <c r="B327" s="6"/>
      <c r="C327" s="6"/>
      <c r="D327" s="6"/>
      <c r="E327" s="6"/>
      <c r="F327" s="6"/>
      <c r="G327" s="16"/>
      <c r="H327" s="7"/>
      <c r="I327" s="2"/>
      <c r="J327" s="14"/>
      <c r="K327" s="14"/>
      <c r="L327" s="18"/>
    </row>
    <row r="328" spans="1:12" x14ac:dyDescent="0.3">
      <c r="A328" s="5"/>
      <c r="B328" s="6"/>
      <c r="C328" s="6"/>
      <c r="D328" s="6"/>
      <c r="E328" s="6"/>
      <c r="F328" s="6"/>
      <c r="G328" s="16"/>
      <c r="H328" s="7"/>
      <c r="I328" s="2"/>
      <c r="J328" s="14"/>
      <c r="K328" s="14"/>
      <c r="L328" s="18"/>
    </row>
    <row r="329" spans="1:12" x14ac:dyDescent="0.3">
      <c r="A329" s="5"/>
      <c r="B329" s="6"/>
      <c r="C329" s="6"/>
      <c r="D329" s="6"/>
      <c r="E329" s="6"/>
      <c r="F329" s="6"/>
      <c r="G329" s="16"/>
      <c r="H329" s="7"/>
      <c r="I329" s="2"/>
      <c r="J329" s="14"/>
      <c r="K329" s="14"/>
      <c r="L329" s="18"/>
    </row>
    <row r="330" spans="1:12" x14ac:dyDescent="0.3">
      <c r="A330" s="5"/>
      <c r="B330" s="6"/>
      <c r="C330" s="6"/>
      <c r="D330" s="6"/>
      <c r="E330" s="6"/>
      <c r="F330" s="6"/>
      <c r="G330" s="16"/>
      <c r="H330" s="7"/>
      <c r="I330" s="2"/>
      <c r="J330" s="14"/>
      <c r="K330" s="14"/>
      <c r="L330" s="18"/>
    </row>
    <row r="331" spans="1:12" x14ac:dyDescent="0.3">
      <c r="A331" s="5"/>
      <c r="B331" s="6"/>
      <c r="C331" s="6"/>
      <c r="D331" s="6"/>
      <c r="E331" s="6"/>
      <c r="F331" s="6"/>
      <c r="G331" s="16"/>
      <c r="H331" s="7"/>
      <c r="I331" s="2"/>
      <c r="J331" s="14"/>
      <c r="K331" s="14"/>
      <c r="L331" s="18"/>
    </row>
    <row r="332" spans="1:12" x14ac:dyDescent="0.3">
      <c r="A332" s="5"/>
      <c r="B332" s="6"/>
      <c r="C332" s="6"/>
      <c r="D332" s="6"/>
      <c r="E332" s="6"/>
      <c r="F332" s="6"/>
      <c r="G332" s="16"/>
      <c r="H332" s="7"/>
      <c r="I332" s="2"/>
      <c r="J332" s="14"/>
      <c r="K332" s="14"/>
      <c r="L332" s="18"/>
    </row>
    <row r="333" spans="1:12" x14ac:dyDescent="0.3">
      <c r="A333" s="5"/>
      <c r="B333" s="6"/>
      <c r="C333" s="6"/>
      <c r="D333" s="6"/>
      <c r="E333" s="6"/>
      <c r="F333" s="6"/>
      <c r="G333" s="16"/>
      <c r="H333" s="7"/>
      <c r="I333" s="2"/>
      <c r="J333" s="14"/>
      <c r="K333" s="14"/>
      <c r="L333" s="18"/>
    </row>
    <row r="334" spans="1:12" x14ac:dyDescent="0.3">
      <c r="A334" s="5"/>
      <c r="B334" s="6"/>
      <c r="C334" s="6"/>
      <c r="D334" s="6"/>
      <c r="E334" s="6"/>
      <c r="F334" s="6"/>
      <c r="G334" s="16"/>
      <c r="H334" s="7"/>
      <c r="I334" s="2"/>
      <c r="J334" s="14"/>
      <c r="K334" s="14"/>
      <c r="L334" s="18"/>
    </row>
    <row r="335" spans="1:12" x14ac:dyDescent="0.3">
      <c r="A335" s="5"/>
      <c r="B335" s="6"/>
      <c r="C335" s="6"/>
      <c r="D335" s="6"/>
      <c r="E335" s="6"/>
      <c r="F335" s="6"/>
      <c r="G335" s="16"/>
      <c r="H335" s="7"/>
      <c r="I335" s="2"/>
      <c r="J335" s="14"/>
      <c r="K335" s="14"/>
      <c r="L335" s="18"/>
    </row>
    <row r="336" spans="1:12" x14ac:dyDescent="0.3">
      <c r="A336" s="5"/>
      <c r="B336" s="6"/>
      <c r="C336" s="6"/>
      <c r="D336" s="6"/>
      <c r="E336" s="6"/>
      <c r="F336" s="6"/>
      <c r="G336" s="16"/>
      <c r="H336" s="7"/>
      <c r="I336" s="2"/>
      <c r="J336" s="14"/>
      <c r="K336" s="14"/>
      <c r="L336" s="18"/>
    </row>
    <row r="337" spans="1:12" x14ac:dyDescent="0.3">
      <c r="A337" s="5"/>
      <c r="B337" s="6"/>
      <c r="C337" s="6"/>
      <c r="D337" s="6"/>
      <c r="E337" s="6"/>
      <c r="F337" s="6"/>
      <c r="G337" s="16"/>
      <c r="H337" s="7"/>
      <c r="I337" s="2"/>
      <c r="J337" s="14"/>
      <c r="K337" s="14"/>
      <c r="L337" s="18"/>
    </row>
    <row r="338" spans="1:12" x14ac:dyDescent="0.3">
      <c r="A338" s="5"/>
      <c r="B338" s="6"/>
      <c r="C338" s="6"/>
      <c r="D338" s="6"/>
      <c r="E338" s="6"/>
      <c r="F338" s="6"/>
      <c r="G338" s="16"/>
      <c r="H338" s="7"/>
      <c r="I338" s="2"/>
      <c r="J338" s="14"/>
      <c r="K338" s="14"/>
      <c r="L338" s="18"/>
    </row>
    <row r="339" spans="1:12" x14ac:dyDescent="0.3">
      <c r="A339" s="5"/>
      <c r="B339" s="6"/>
      <c r="C339" s="6"/>
      <c r="D339" s="6"/>
      <c r="E339" s="6"/>
      <c r="F339" s="6"/>
      <c r="G339" s="16"/>
      <c r="H339" s="7"/>
      <c r="I339" s="2"/>
      <c r="J339" s="14"/>
      <c r="K339" s="14"/>
      <c r="L339" s="18"/>
    </row>
    <row r="340" spans="1:12" x14ac:dyDescent="0.3">
      <c r="A340" s="5"/>
      <c r="B340" s="6"/>
      <c r="C340" s="6"/>
      <c r="D340" s="6"/>
      <c r="E340" s="6"/>
      <c r="F340" s="6"/>
      <c r="G340" s="16"/>
      <c r="H340" s="7"/>
      <c r="I340" s="2"/>
      <c r="J340" s="14"/>
      <c r="K340" s="14"/>
      <c r="L340" s="18"/>
    </row>
    <row r="341" spans="1:12" x14ac:dyDescent="0.3">
      <c r="A341" s="5"/>
      <c r="B341" s="6"/>
      <c r="C341" s="6"/>
      <c r="D341" s="6"/>
      <c r="E341" s="6"/>
      <c r="F341" s="6"/>
      <c r="G341" s="16"/>
      <c r="H341" s="7"/>
      <c r="I341" s="2"/>
      <c r="J341" s="14"/>
      <c r="K341" s="14"/>
      <c r="L341" s="18"/>
    </row>
    <row r="342" spans="1:12" x14ac:dyDescent="0.3">
      <c r="A342" s="5"/>
      <c r="B342" s="6"/>
      <c r="C342" s="6"/>
      <c r="D342" s="6"/>
      <c r="E342" s="6"/>
      <c r="F342" s="6"/>
      <c r="G342" s="16"/>
      <c r="H342" s="7"/>
      <c r="I342" s="2"/>
      <c r="J342" s="14"/>
      <c r="K342" s="14"/>
      <c r="L342" s="18"/>
    </row>
    <row r="343" spans="1:12" x14ac:dyDescent="0.3">
      <c r="A343" s="5"/>
      <c r="B343" s="6"/>
      <c r="C343" s="6"/>
      <c r="D343" s="6"/>
      <c r="E343" s="6"/>
      <c r="F343" s="6"/>
      <c r="G343" s="16"/>
      <c r="H343" s="7"/>
      <c r="I343" s="2"/>
      <c r="J343" s="14"/>
      <c r="K343" s="14"/>
      <c r="L343" s="18"/>
    </row>
    <row r="344" spans="1:12" x14ac:dyDescent="0.3">
      <c r="A344" s="5"/>
      <c r="B344" s="6"/>
      <c r="C344" s="6"/>
      <c r="D344" s="6"/>
      <c r="E344" s="6"/>
      <c r="F344" s="6"/>
      <c r="G344" s="16"/>
      <c r="H344" s="7"/>
      <c r="I344" s="2"/>
      <c r="J344" s="14"/>
      <c r="K344" s="14"/>
      <c r="L344" s="18"/>
    </row>
    <row r="345" spans="1:12" x14ac:dyDescent="0.3">
      <c r="A345" s="5"/>
      <c r="B345" s="6"/>
      <c r="C345" s="6"/>
      <c r="D345" s="6"/>
      <c r="E345" s="6"/>
      <c r="F345" s="6"/>
      <c r="G345" s="16"/>
      <c r="H345" s="7"/>
      <c r="I345" s="2"/>
      <c r="J345" s="14"/>
      <c r="K345" s="14"/>
      <c r="L345" s="18"/>
    </row>
    <row r="346" spans="1:12" x14ac:dyDescent="0.3">
      <c r="A346" s="5"/>
      <c r="B346" s="6"/>
      <c r="C346" s="6"/>
      <c r="D346" s="6"/>
      <c r="E346" s="6"/>
      <c r="F346" s="6"/>
      <c r="G346" s="16"/>
      <c r="H346" s="7"/>
      <c r="I346" s="2"/>
      <c r="J346" s="14"/>
      <c r="K346" s="14"/>
      <c r="L346" s="18"/>
    </row>
    <row r="347" spans="1:12" x14ac:dyDescent="0.3">
      <c r="A347" s="5"/>
      <c r="B347" s="6"/>
      <c r="C347" s="6"/>
      <c r="D347" s="6"/>
      <c r="E347" s="6"/>
      <c r="F347" s="6"/>
      <c r="G347" s="16"/>
      <c r="H347" s="7"/>
      <c r="I347" s="2"/>
      <c r="J347" s="14"/>
      <c r="K347" s="14"/>
      <c r="L347" s="18"/>
    </row>
    <row r="348" spans="1:12" x14ac:dyDescent="0.3">
      <c r="A348" s="5"/>
      <c r="B348" s="6"/>
      <c r="C348" s="6"/>
      <c r="D348" s="6"/>
      <c r="E348" s="6"/>
      <c r="F348" s="6"/>
      <c r="G348" s="16"/>
      <c r="H348" s="7"/>
      <c r="I348" s="2"/>
      <c r="J348" s="14"/>
      <c r="K348" s="14"/>
      <c r="L348" s="18"/>
    </row>
    <row r="349" spans="1:12" x14ac:dyDescent="0.3">
      <c r="A349" s="5"/>
      <c r="B349" s="6"/>
      <c r="C349" s="6"/>
      <c r="D349" s="6"/>
      <c r="E349" s="6"/>
      <c r="F349" s="6"/>
      <c r="G349" s="16"/>
      <c r="H349" s="7"/>
      <c r="I349" s="2"/>
      <c r="J349" s="14"/>
      <c r="K349" s="14"/>
      <c r="L349" s="18"/>
    </row>
    <row r="350" spans="1:12" x14ac:dyDescent="0.3">
      <c r="A350" s="5"/>
      <c r="B350" s="6"/>
      <c r="C350" s="6"/>
      <c r="D350" s="6"/>
      <c r="E350" s="6"/>
      <c r="F350" s="6"/>
      <c r="G350" s="16"/>
      <c r="H350" s="7"/>
      <c r="I350" s="2"/>
      <c r="J350" s="14"/>
      <c r="K350" s="14"/>
      <c r="L350" s="18"/>
    </row>
    <row r="351" spans="1:12" x14ac:dyDescent="0.3">
      <c r="A351" s="5"/>
      <c r="B351" s="6"/>
      <c r="C351" s="6"/>
      <c r="D351" s="6"/>
      <c r="E351" s="6"/>
      <c r="F351" s="6"/>
      <c r="G351" s="16"/>
      <c r="H351" s="7"/>
      <c r="I351" s="2"/>
      <c r="J351" s="14"/>
      <c r="K351" s="14"/>
      <c r="L351" s="18"/>
    </row>
    <row r="352" spans="1:12" x14ac:dyDescent="0.3">
      <c r="A352" s="5"/>
      <c r="B352" s="6"/>
      <c r="C352" s="6"/>
      <c r="D352" s="6"/>
      <c r="E352" s="6"/>
      <c r="F352" s="6"/>
      <c r="G352" s="16"/>
      <c r="H352" s="7"/>
      <c r="I352" s="2"/>
      <c r="J352" s="14"/>
      <c r="K352" s="14"/>
      <c r="L352" s="18"/>
    </row>
    <row r="353" spans="1:12" x14ac:dyDescent="0.3">
      <c r="A353" s="5"/>
      <c r="B353" s="6"/>
      <c r="C353" s="6"/>
      <c r="D353" s="6"/>
      <c r="E353" s="6"/>
      <c r="F353" s="6"/>
      <c r="G353" s="16"/>
      <c r="H353" s="7"/>
      <c r="I353" s="2"/>
      <c r="J353" s="14"/>
      <c r="K353" s="14"/>
      <c r="L353" s="18"/>
    </row>
    <row r="354" spans="1:12" x14ac:dyDescent="0.3">
      <c r="A354" s="5"/>
      <c r="B354" s="6"/>
      <c r="C354" s="6"/>
      <c r="D354" s="6"/>
      <c r="E354" s="6"/>
      <c r="F354" s="6"/>
      <c r="G354" s="16"/>
      <c r="H354" s="7"/>
      <c r="I354" s="2"/>
      <c r="J354" s="14"/>
      <c r="K354" s="14"/>
      <c r="L354" s="18"/>
    </row>
    <row r="355" spans="1:12" x14ac:dyDescent="0.3">
      <c r="A355" s="5"/>
      <c r="B355" s="6"/>
      <c r="C355" s="6"/>
      <c r="D355" s="6"/>
      <c r="E355" s="6"/>
      <c r="F355" s="6"/>
      <c r="G355" s="16"/>
      <c r="H355" s="7"/>
      <c r="I355" s="2"/>
      <c r="J355" s="14"/>
      <c r="K355" s="14"/>
      <c r="L355" s="18"/>
    </row>
    <row r="356" spans="1:12" x14ac:dyDescent="0.3">
      <c r="A356" s="5"/>
      <c r="B356" s="6"/>
      <c r="C356" s="6"/>
      <c r="D356" s="6"/>
      <c r="E356" s="6"/>
      <c r="F356" s="6"/>
      <c r="G356" s="16"/>
      <c r="H356" s="7"/>
      <c r="I356" s="2"/>
      <c r="J356" s="14"/>
      <c r="K356" s="14"/>
      <c r="L356" s="18"/>
    </row>
    <row r="357" spans="1:12" x14ac:dyDescent="0.3">
      <c r="A357" s="5"/>
      <c r="B357" s="6"/>
      <c r="C357" s="6"/>
      <c r="D357" s="6"/>
      <c r="E357" s="6"/>
      <c r="F357" s="6"/>
      <c r="G357" s="16"/>
      <c r="H357" s="7"/>
      <c r="I357" s="2"/>
      <c r="J357" s="14"/>
      <c r="K357" s="14"/>
      <c r="L357" s="18"/>
    </row>
    <row r="358" spans="1:12" x14ac:dyDescent="0.3">
      <c r="A358" s="8"/>
      <c r="B358" s="6"/>
      <c r="C358" s="6"/>
      <c r="D358" s="6"/>
      <c r="E358" s="6"/>
      <c r="F358" s="6"/>
      <c r="G358" s="16"/>
      <c r="H358" s="7"/>
      <c r="I358" s="2"/>
      <c r="J358" s="14"/>
      <c r="K358" s="14"/>
      <c r="L358" s="18"/>
    </row>
    <row r="359" spans="1:12" x14ac:dyDescent="0.3">
      <c r="A359" s="5"/>
      <c r="B359" s="6"/>
      <c r="C359" s="6"/>
      <c r="D359" s="6"/>
      <c r="E359" s="6"/>
      <c r="F359" s="6"/>
      <c r="G359" s="16"/>
      <c r="H359" s="7"/>
      <c r="I359" s="2"/>
      <c r="J359" s="14"/>
      <c r="K359" s="14"/>
      <c r="L359" s="18"/>
    </row>
    <row r="360" spans="1:12" x14ac:dyDescent="0.3">
      <c r="A360" s="5"/>
      <c r="B360" s="6"/>
      <c r="C360" s="6"/>
      <c r="D360" s="6"/>
      <c r="E360" s="6"/>
      <c r="F360" s="6"/>
      <c r="G360" s="16"/>
      <c r="H360" s="7"/>
      <c r="I360" s="2"/>
      <c r="J360" s="14"/>
      <c r="K360" s="14"/>
      <c r="L360" s="18"/>
    </row>
    <row r="361" spans="1:12" x14ac:dyDescent="0.3">
      <c r="A361" s="5"/>
      <c r="B361" s="6"/>
      <c r="C361" s="6"/>
      <c r="D361" s="6"/>
      <c r="E361" s="6"/>
      <c r="F361" s="6"/>
      <c r="G361" s="16"/>
      <c r="H361" s="7"/>
      <c r="I361" s="2"/>
      <c r="J361" s="14"/>
      <c r="K361" s="14"/>
      <c r="L361" s="18"/>
    </row>
    <row r="362" spans="1:12" x14ac:dyDescent="0.3">
      <c r="A362" s="5"/>
      <c r="B362" s="6"/>
      <c r="C362" s="6"/>
      <c r="D362" s="6"/>
      <c r="E362" s="6"/>
      <c r="F362" s="6"/>
      <c r="G362" s="16"/>
      <c r="H362" s="7"/>
      <c r="I362" s="2"/>
      <c r="J362" s="14"/>
      <c r="K362" s="14"/>
      <c r="L362" s="18"/>
    </row>
    <row r="363" spans="1:12" x14ac:dyDescent="0.3">
      <c r="A363" s="5"/>
      <c r="B363" s="6"/>
      <c r="C363" s="6"/>
      <c r="D363" s="6"/>
      <c r="E363" s="6"/>
      <c r="F363" s="6"/>
      <c r="G363" s="16"/>
      <c r="H363" s="7"/>
      <c r="I363" s="2"/>
      <c r="J363" s="14"/>
      <c r="K363" s="14"/>
      <c r="L363" s="18"/>
    </row>
    <row r="364" spans="1:12" x14ac:dyDescent="0.3">
      <c r="A364" s="5"/>
      <c r="B364" s="6"/>
      <c r="C364" s="6"/>
      <c r="D364" s="6"/>
      <c r="E364" s="6"/>
      <c r="F364" s="6"/>
      <c r="G364" s="16"/>
      <c r="H364" s="7"/>
      <c r="I364" s="2"/>
      <c r="J364" s="14"/>
      <c r="K364" s="14"/>
      <c r="L364" s="18"/>
    </row>
    <row r="365" spans="1:12" x14ac:dyDescent="0.3">
      <c r="A365" s="5"/>
      <c r="B365" s="6"/>
      <c r="C365" s="6"/>
      <c r="D365" s="6"/>
      <c r="E365" s="6"/>
      <c r="F365" s="6"/>
      <c r="G365" s="16"/>
      <c r="H365" s="7"/>
      <c r="I365" s="2"/>
      <c r="J365" s="14"/>
      <c r="K365" s="14"/>
      <c r="L365" s="18"/>
    </row>
    <row r="366" spans="1:12" x14ac:dyDescent="0.3">
      <c r="A366" s="5"/>
      <c r="B366" s="6"/>
      <c r="C366" s="6"/>
      <c r="D366" s="6"/>
      <c r="E366" s="6"/>
      <c r="F366" s="6"/>
      <c r="G366" s="16"/>
      <c r="H366" s="7"/>
      <c r="I366" s="2"/>
      <c r="J366" s="14"/>
      <c r="K366" s="14"/>
      <c r="L366" s="18"/>
    </row>
    <row r="367" spans="1:12" x14ac:dyDescent="0.3">
      <c r="A367" s="5"/>
      <c r="B367" s="6"/>
      <c r="C367" s="6"/>
      <c r="D367" s="6"/>
      <c r="E367" s="6"/>
      <c r="F367" s="6"/>
      <c r="G367" s="16"/>
      <c r="H367" s="7"/>
      <c r="I367" s="2"/>
      <c r="J367" s="14"/>
      <c r="K367" s="14"/>
      <c r="L367" s="18"/>
    </row>
    <row r="368" spans="1:12" x14ac:dyDescent="0.3">
      <c r="A368" s="5"/>
      <c r="B368" s="6"/>
      <c r="C368" s="6"/>
      <c r="D368" s="6"/>
      <c r="E368" s="6"/>
      <c r="F368" s="6"/>
      <c r="G368" s="16"/>
      <c r="H368" s="7"/>
      <c r="I368" s="2"/>
      <c r="J368" s="14"/>
      <c r="K368" s="14"/>
      <c r="L368" s="18"/>
    </row>
    <row r="369" spans="1:12" x14ac:dyDescent="0.3">
      <c r="A369" s="5"/>
      <c r="B369" s="6"/>
      <c r="C369" s="6"/>
      <c r="D369" s="6"/>
      <c r="E369" s="6"/>
      <c r="F369" s="6"/>
      <c r="G369" s="16"/>
      <c r="H369" s="7"/>
      <c r="I369" s="2"/>
      <c r="J369" s="14"/>
      <c r="K369" s="14"/>
      <c r="L369" s="18"/>
    </row>
    <row r="370" spans="1:12" x14ac:dyDescent="0.3">
      <c r="A370" s="5"/>
      <c r="B370" s="6"/>
      <c r="C370" s="6"/>
      <c r="D370" s="6"/>
      <c r="E370" s="6"/>
      <c r="F370" s="6"/>
      <c r="G370" s="16"/>
      <c r="H370" s="7"/>
      <c r="I370" s="2"/>
      <c r="J370" s="14"/>
      <c r="K370" s="14"/>
      <c r="L370" s="18"/>
    </row>
    <row r="371" spans="1:12" x14ac:dyDescent="0.3">
      <c r="A371" s="5"/>
      <c r="B371" s="6"/>
      <c r="C371" s="6"/>
      <c r="D371" s="6"/>
      <c r="E371" s="6"/>
      <c r="F371" s="6"/>
      <c r="G371" s="16"/>
      <c r="H371" s="7"/>
      <c r="I371" s="2"/>
      <c r="J371" s="14"/>
      <c r="K371" s="14"/>
      <c r="L371" s="18"/>
    </row>
    <row r="372" spans="1:12" x14ac:dyDescent="0.3">
      <c r="A372" s="5"/>
      <c r="B372" s="6"/>
      <c r="C372" s="6"/>
      <c r="D372" s="6"/>
      <c r="E372" s="6"/>
      <c r="F372" s="6"/>
      <c r="G372" s="16"/>
      <c r="H372" s="7"/>
      <c r="I372" s="2"/>
      <c r="J372" s="14"/>
      <c r="K372" s="14"/>
      <c r="L372" s="18"/>
    </row>
    <row r="373" spans="1:12" x14ac:dyDescent="0.3">
      <c r="A373" s="5"/>
      <c r="B373" s="6"/>
      <c r="C373" s="6"/>
      <c r="D373" s="6"/>
      <c r="E373" s="6"/>
      <c r="F373" s="6"/>
      <c r="G373" s="16"/>
      <c r="H373" s="7"/>
      <c r="I373" s="2"/>
      <c r="J373" s="14"/>
      <c r="K373" s="14"/>
      <c r="L373" s="18"/>
    </row>
    <row r="374" spans="1:12" x14ac:dyDescent="0.3">
      <c r="A374" s="5"/>
      <c r="B374" s="6"/>
      <c r="C374" s="6"/>
      <c r="D374" s="6"/>
      <c r="E374" s="6"/>
      <c r="F374" s="6"/>
      <c r="G374" s="16"/>
      <c r="H374" s="7"/>
      <c r="I374" s="2"/>
      <c r="J374" s="14"/>
      <c r="K374" s="14"/>
      <c r="L374" s="18"/>
    </row>
    <row r="375" spans="1:12" x14ac:dyDescent="0.3">
      <c r="A375" s="5"/>
      <c r="B375" s="6"/>
      <c r="C375" s="6"/>
      <c r="D375" s="6"/>
      <c r="E375" s="6"/>
      <c r="F375" s="6"/>
      <c r="G375" s="16"/>
      <c r="H375" s="7"/>
      <c r="I375" s="2"/>
      <c r="J375" s="14"/>
      <c r="K375" s="14"/>
      <c r="L375" s="18"/>
    </row>
    <row r="376" spans="1:12" x14ac:dyDescent="0.3">
      <c r="A376" s="5"/>
      <c r="B376" s="6"/>
      <c r="C376" s="6"/>
      <c r="D376" s="6"/>
      <c r="E376" s="6"/>
      <c r="F376" s="6"/>
      <c r="G376" s="16"/>
      <c r="H376" s="7"/>
      <c r="I376" s="2"/>
      <c r="J376" s="14"/>
      <c r="K376" s="14"/>
      <c r="L376" s="18"/>
    </row>
    <row r="377" spans="1:12" x14ac:dyDescent="0.3">
      <c r="A377" s="5"/>
      <c r="B377" s="6"/>
      <c r="C377" s="6"/>
      <c r="D377" s="6"/>
      <c r="E377" s="6"/>
      <c r="F377" s="6"/>
      <c r="G377" s="16"/>
      <c r="H377" s="7"/>
      <c r="I377" s="2"/>
      <c r="J377" s="14"/>
      <c r="K377" s="14"/>
      <c r="L377" s="18"/>
    </row>
    <row r="378" spans="1:12" x14ac:dyDescent="0.3">
      <c r="A378" s="5"/>
      <c r="B378" s="6"/>
      <c r="C378" s="6"/>
      <c r="D378" s="6"/>
      <c r="E378" s="6"/>
      <c r="F378" s="6"/>
      <c r="G378" s="16"/>
      <c r="H378" s="7"/>
      <c r="I378" s="2"/>
      <c r="J378" s="14"/>
      <c r="K378" s="14"/>
      <c r="L378" s="18"/>
    </row>
    <row r="379" spans="1:12" x14ac:dyDescent="0.3">
      <c r="A379" s="5"/>
      <c r="B379" s="6"/>
      <c r="C379" s="6"/>
      <c r="D379" s="6"/>
      <c r="E379" s="6"/>
      <c r="F379" s="6"/>
      <c r="G379" s="16"/>
      <c r="H379" s="7"/>
      <c r="I379" s="2"/>
      <c r="J379" s="14"/>
      <c r="K379" s="14"/>
      <c r="L379" s="18"/>
    </row>
    <row r="380" spans="1:12" x14ac:dyDescent="0.3">
      <c r="A380" s="5"/>
      <c r="B380" s="6"/>
      <c r="C380" s="6"/>
      <c r="D380" s="6"/>
      <c r="E380" s="6"/>
      <c r="F380" s="6"/>
      <c r="G380" s="16"/>
      <c r="H380" s="7"/>
      <c r="I380" s="2"/>
      <c r="J380" s="14"/>
      <c r="K380" s="14"/>
      <c r="L380" s="18"/>
    </row>
    <row r="381" spans="1:12" x14ac:dyDescent="0.3">
      <c r="A381" s="5"/>
      <c r="B381" s="6"/>
      <c r="C381" s="6"/>
      <c r="D381" s="6"/>
      <c r="E381" s="6"/>
      <c r="F381" s="6"/>
      <c r="G381" s="16"/>
      <c r="H381" s="7"/>
      <c r="I381" s="2"/>
      <c r="J381" s="14"/>
      <c r="K381" s="14"/>
      <c r="L381" s="18"/>
    </row>
    <row r="382" spans="1:12" x14ac:dyDescent="0.3">
      <c r="A382" s="5"/>
      <c r="B382" s="6"/>
      <c r="C382" s="6"/>
      <c r="D382" s="6"/>
      <c r="E382" s="6"/>
      <c r="F382" s="6"/>
      <c r="G382" s="16"/>
      <c r="H382" s="7"/>
      <c r="I382" s="2"/>
      <c r="J382" s="14"/>
      <c r="K382" s="14"/>
      <c r="L382" s="18"/>
    </row>
    <row r="383" spans="1:12" x14ac:dyDescent="0.3">
      <c r="A383" s="5"/>
      <c r="B383" s="6"/>
      <c r="C383" s="6"/>
      <c r="D383" s="6"/>
      <c r="E383" s="6"/>
      <c r="F383" s="6"/>
      <c r="G383" s="16"/>
      <c r="H383" s="7"/>
      <c r="I383" s="2"/>
      <c r="J383" s="14"/>
      <c r="K383" s="14"/>
      <c r="L383" s="18"/>
    </row>
    <row r="384" spans="1:12" x14ac:dyDescent="0.3">
      <c r="A384" s="5"/>
      <c r="B384" s="6"/>
      <c r="C384" s="6"/>
      <c r="D384" s="6"/>
      <c r="E384" s="6"/>
      <c r="F384" s="6"/>
      <c r="G384" s="16"/>
      <c r="H384" s="7"/>
      <c r="I384" s="2"/>
      <c r="J384" s="14"/>
      <c r="K384" s="14"/>
      <c r="L384" s="18"/>
    </row>
    <row r="385" spans="1:12" x14ac:dyDescent="0.3">
      <c r="A385" s="5"/>
      <c r="B385" s="6"/>
      <c r="C385" s="6"/>
      <c r="D385" s="6"/>
      <c r="E385" s="6"/>
      <c r="F385" s="6"/>
      <c r="G385" s="16"/>
      <c r="H385" s="7"/>
      <c r="I385" s="2"/>
      <c r="J385" s="14"/>
      <c r="K385" s="14"/>
      <c r="L385" s="18"/>
    </row>
    <row r="386" spans="1:12" x14ac:dyDescent="0.3">
      <c r="A386" s="5"/>
      <c r="B386" s="6"/>
      <c r="C386" s="6"/>
      <c r="D386" s="6"/>
      <c r="E386" s="6"/>
      <c r="F386" s="6"/>
      <c r="G386" s="16"/>
      <c r="H386" s="7"/>
      <c r="I386" s="2"/>
      <c r="J386" s="14"/>
      <c r="K386" s="14"/>
      <c r="L386" s="18"/>
    </row>
    <row r="387" spans="1:12" x14ac:dyDescent="0.3">
      <c r="A387" s="5"/>
      <c r="B387" s="6"/>
      <c r="C387" s="6"/>
      <c r="D387" s="6"/>
      <c r="E387" s="6"/>
      <c r="F387" s="6"/>
      <c r="G387" s="16"/>
      <c r="H387" s="7"/>
      <c r="I387" s="2"/>
      <c r="J387" s="14"/>
      <c r="K387" s="14"/>
      <c r="L387" s="18"/>
    </row>
    <row r="388" spans="1:12" x14ac:dyDescent="0.3">
      <c r="A388" s="5"/>
      <c r="B388" s="6"/>
      <c r="C388" s="6"/>
      <c r="D388" s="6"/>
      <c r="E388" s="6"/>
      <c r="F388" s="6"/>
      <c r="G388" s="16"/>
      <c r="H388" s="7"/>
      <c r="I388" s="2"/>
      <c r="J388" s="14"/>
      <c r="K388" s="14"/>
      <c r="L388" s="18"/>
    </row>
    <row r="389" spans="1:12" x14ac:dyDescent="0.3">
      <c r="A389" s="5"/>
      <c r="B389" s="6"/>
      <c r="C389" s="6"/>
      <c r="D389" s="6"/>
      <c r="E389" s="6"/>
      <c r="F389" s="6"/>
      <c r="G389" s="16"/>
      <c r="H389" s="7"/>
      <c r="I389" s="2"/>
      <c r="J389" s="14"/>
      <c r="K389" s="14"/>
      <c r="L389" s="18"/>
    </row>
    <row r="390" spans="1:12" x14ac:dyDescent="0.3">
      <c r="A390" s="5"/>
      <c r="B390" s="6"/>
      <c r="C390" s="6"/>
      <c r="D390" s="6"/>
      <c r="E390" s="6"/>
      <c r="F390" s="6"/>
      <c r="G390" s="16"/>
      <c r="H390" s="7"/>
      <c r="I390" s="2"/>
      <c r="J390" s="14"/>
      <c r="K390" s="14"/>
      <c r="L390" s="18"/>
    </row>
    <row r="391" spans="1:12" x14ac:dyDescent="0.3">
      <c r="A391" s="5"/>
      <c r="B391" s="6"/>
      <c r="C391" s="6"/>
      <c r="D391" s="6"/>
      <c r="E391" s="6"/>
      <c r="F391" s="6"/>
      <c r="G391" s="16"/>
      <c r="H391" s="7"/>
      <c r="I391" s="2"/>
      <c r="J391" s="14"/>
      <c r="K391" s="14"/>
      <c r="L391" s="18"/>
    </row>
    <row r="392" spans="1:12" x14ac:dyDescent="0.3">
      <c r="A392" s="5"/>
      <c r="B392" s="6"/>
      <c r="C392" s="6"/>
      <c r="D392" s="6"/>
      <c r="E392" s="6"/>
      <c r="F392" s="6"/>
      <c r="G392" s="16"/>
      <c r="H392" s="7"/>
      <c r="I392" s="2"/>
      <c r="J392" s="14"/>
      <c r="K392" s="14"/>
      <c r="L392" s="18"/>
    </row>
    <row r="393" spans="1:12" x14ac:dyDescent="0.3">
      <c r="A393" s="5"/>
      <c r="B393" s="6"/>
      <c r="C393" s="6"/>
      <c r="D393" s="6"/>
      <c r="E393" s="6"/>
      <c r="F393" s="6"/>
      <c r="G393" s="16"/>
      <c r="H393" s="7"/>
      <c r="I393" s="2"/>
      <c r="J393" s="14"/>
      <c r="K393" s="14"/>
      <c r="L393" s="18"/>
    </row>
    <row r="394" spans="1:12" x14ac:dyDescent="0.3">
      <c r="A394" s="5"/>
      <c r="B394" s="6"/>
      <c r="C394" s="6"/>
      <c r="D394" s="6"/>
      <c r="E394" s="6"/>
      <c r="F394" s="6"/>
      <c r="G394" s="16"/>
      <c r="H394" s="7"/>
      <c r="I394" s="2"/>
      <c r="J394" s="14"/>
      <c r="K394" s="14"/>
      <c r="L394" s="18"/>
    </row>
    <row r="395" spans="1:12" x14ac:dyDescent="0.3">
      <c r="A395" s="5"/>
      <c r="B395" s="6"/>
      <c r="C395" s="6"/>
      <c r="D395" s="6"/>
      <c r="E395" s="6"/>
      <c r="F395" s="6"/>
      <c r="G395" s="16"/>
      <c r="H395" s="7"/>
      <c r="I395" s="2"/>
      <c r="J395" s="14"/>
      <c r="K395" s="14"/>
      <c r="L395" s="18"/>
    </row>
    <row r="396" spans="1:12" x14ac:dyDescent="0.3">
      <c r="A396" s="5"/>
      <c r="B396" s="6"/>
      <c r="C396" s="6"/>
      <c r="D396" s="6"/>
      <c r="E396" s="6"/>
      <c r="F396" s="6"/>
      <c r="G396" s="16"/>
      <c r="H396" s="7"/>
      <c r="I396" s="2"/>
      <c r="J396" s="14"/>
      <c r="K396" s="14"/>
      <c r="L396" s="18"/>
    </row>
    <row r="397" spans="1:12" x14ac:dyDescent="0.3">
      <c r="A397" s="5"/>
      <c r="B397" s="6"/>
      <c r="C397" s="6"/>
      <c r="D397" s="6"/>
      <c r="E397" s="6"/>
      <c r="F397" s="6"/>
      <c r="G397" s="16"/>
      <c r="H397" s="7"/>
      <c r="I397" s="2"/>
      <c r="J397" s="14"/>
      <c r="K397" s="14"/>
      <c r="L397" s="18"/>
    </row>
    <row r="398" spans="1:12" x14ac:dyDescent="0.3">
      <c r="A398" s="5"/>
      <c r="B398" s="6"/>
      <c r="C398" s="6"/>
      <c r="D398" s="6"/>
      <c r="E398" s="6"/>
      <c r="F398" s="6"/>
      <c r="G398" s="16"/>
      <c r="H398" s="7"/>
      <c r="I398" s="2"/>
      <c r="J398" s="14"/>
      <c r="K398" s="14"/>
      <c r="L398" s="18"/>
    </row>
    <row r="399" spans="1:12" x14ac:dyDescent="0.3">
      <c r="A399" s="5"/>
      <c r="B399" s="6"/>
      <c r="C399" s="6"/>
      <c r="D399" s="6"/>
      <c r="E399" s="6"/>
      <c r="F399" s="6"/>
      <c r="G399" s="16"/>
      <c r="H399" s="7"/>
      <c r="I399" s="2"/>
      <c r="J399" s="14"/>
      <c r="K399" s="14"/>
      <c r="L399" s="18"/>
    </row>
    <row r="400" spans="1:12" x14ac:dyDescent="0.3">
      <c r="A400" s="5"/>
      <c r="B400" s="6"/>
      <c r="C400" s="6"/>
      <c r="D400" s="6"/>
      <c r="E400" s="6"/>
      <c r="F400" s="6"/>
      <c r="G400" s="16"/>
      <c r="H400" s="7"/>
      <c r="I400" s="2"/>
      <c r="J400" s="14"/>
      <c r="K400" s="14"/>
      <c r="L400" s="18"/>
    </row>
    <row r="401" spans="1:12" x14ac:dyDescent="0.3">
      <c r="A401" s="5"/>
      <c r="B401" s="6"/>
      <c r="C401" s="6"/>
      <c r="D401" s="6"/>
      <c r="E401" s="6"/>
      <c r="F401" s="6"/>
      <c r="G401" s="16"/>
      <c r="H401" s="7"/>
      <c r="I401" s="2"/>
      <c r="J401" s="14"/>
      <c r="K401" s="14"/>
      <c r="L401" s="18"/>
    </row>
    <row r="402" spans="1:12" x14ac:dyDescent="0.3">
      <c r="A402" s="5"/>
      <c r="B402" s="6"/>
      <c r="C402" s="6"/>
      <c r="D402" s="6"/>
      <c r="E402" s="6"/>
      <c r="F402" s="6"/>
      <c r="G402" s="16"/>
      <c r="H402" s="7"/>
      <c r="I402" s="2"/>
      <c r="J402" s="14"/>
      <c r="K402" s="14"/>
      <c r="L402" s="18"/>
    </row>
    <row r="403" spans="1:12" x14ac:dyDescent="0.3">
      <c r="A403" s="5"/>
      <c r="B403" s="6"/>
      <c r="C403" s="6"/>
      <c r="D403" s="6"/>
      <c r="E403" s="6"/>
      <c r="F403" s="6"/>
      <c r="G403" s="16"/>
      <c r="H403" s="7"/>
      <c r="I403" s="2"/>
      <c r="J403" s="14"/>
      <c r="K403" s="14"/>
      <c r="L403" s="18"/>
    </row>
    <row r="404" spans="1:12" x14ac:dyDescent="0.3">
      <c r="A404" s="5"/>
      <c r="B404" s="6"/>
      <c r="C404" s="6"/>
      <c r="D404" s="6"/>
      <c r="E404" s="6"/>
      <c r="F404" s="6"/>
      <c r="G404" s="16"/>
      <c r="H404" s="7"/>
      <c r="I404" s="2"/>
      <c r="J404" s="14"/>
      <c r="K404" s="14"/>
      <c r="L404" s="18"/>
    </row>
    <row r="405" spans="1:12" x14ac:dyDescent="0.3">
      <c r="A405" s="5"/>
      <c r="B405" s="6"/>
      <c r="C405" s="6"/>
      <c r="D405" s="6"/>
      <c r="E405" s="6"/>
      <c r="F405" s="6"/>
      <c r="G405" s="16"/>
      <c r="H405" s="7"/>
      <c r="I405" s="2"/>
      <c r="J405" s="14"/>
      <c r="K405" s="14"/>
      <c r="L405" s="18"/>
    </row>
    <row r="406" spans="1:12" x14ac:dyDescent="0.3">
      <c r="A406" s="5"/>
      <c r="B406" s="6"/>
      <c r="C406" s="6"/>
      <c r="D406" s="6"/>
      <c r="E406" s="6"/>
      <c r="F406" s="6"/>
      <c r="G406" s="16"/>
      <c r="H406" s="7"/>
      <c r="I406" s="2"/>
      <c r="J406" s="14"/>
      <c r="K406" s="14"/>
      <c r="L406" s="18"/>
    </row>
    <row r="407" spans="1:12" x14ac:dyDescent="0.3">
      <c r="A407" s="5"/>
      <c r="B407" s="6"/>
      <c r="C407" s="6"/>
      <c r="D407" s="6"/>
      <c r="E407" s="6"/>
      <c r="F407" s="6"/>
      <c r="G407" s="16"/>
      <c r="H407" s="7"/>
      <c r="I407" s="2"/>
      <c r="J407" s="14"/>
      <c r="K407" s="14"/>
      <c r="L407" s="18"/>
    </row>
    <row r="408" spans="1:12" x14ac:dyDescent="0.3">
      <c r="A408" s="5"/>
      <c r="B408" s="6"/>
      <c r="C408" s="6"/>
      <c r="D408" s="6"/>
      <c r="E408" s="6"/>
      <c r="F408" s="6"/>
      <c r="G408" s="16"/>
      <c r="H408" s="7"/>
      <c r="I408" s="2"/>
      <c r="J408" s="14"/>
      <c r="K408" s="14"/>
      <c r="L408" s="18"/>
    </row>
    <row r="409" spans="1:12" x14ac:dyDescent="0.3">
      <c r="A409" s="8"/>
      <c r="B409" s="6"/>
      <c r="C409" s="6"/>
      <c r="D409" s="6"/>
      <c r="E409" s="6"/>
      <c r="F409" s="6"/>
      <c r="G409" s="16"/>
      <c r="H409" s="7"/>
      <c r="I409" s="2"/>
      <c r="J409" s="14"/>
      <c r="K409" s="14"/>
      <c r="L409" s="18"/>
    </row>
    <row r="410" spans="1:12" x14ac:dyDescent="0.3">
      <c r="A410" s="5"/>
      <c r="B410" s="6"/>
      <c r="C410" s="6"/>
      <c r="D410" s="6"/>
      <c r="E410" s="6"/>
      <c r="F410" s="6"/>
      <c r="G410" s="16"/>
      <c r="H410" s="7"/>
      <c r="I410" s="2"/>
      <c r="J410" s="14"/>
      <c r="K410" s="14"/>
      <c r="L410" s="18"/>
    </row>
    <row r="411" spans="1:12" x14ac:dyDescent="0.3">
      <c r="A411" s="5"/>
      <c r="B411" s="6"/>
      <c r="C411" s="6"/>
      <c r="D411" s="6"/>
      <c r="E411" s="6"/>
      <c r="F411" s="6"/>
      <c r="G411" s="16"/>
      <c r="H411" s="7"/>
      <c r="I411" s="2"/>
      <c r="J411" s="14"/>
      <c r="K411" s="14"/>
      <c r="L411" s="18"/>
    </row>
    <row r="412" spans="1:12" x14ac:dyDescent="0.3">
      <c r="A412" s="8"/>
      <c r="B412" s="6"/>
      <c r="C412" s="6"/>
      <c r="D412" s="6"/>
      <c r="E412" s="6"/>
      <c r="F412" s="6"/>
      <c r="G412" s="16"/>
      <c r="H412" s="7"/>
      <c r="I412" s="2"/>
      <c r="J412" s="14"/>
      <c r="K412" s="14"/>
      <c r="L412" s="18"/>
    </row>
    <row r="413" spans="1:12" x14ac:dyDescent="0.3">
      <c r="A413" s="5"/>
      <c r="B413" s="6"/>
      <c r="C413" s="6"/>
      <c r="D413" s="6"/>
      <c r="E413" s="6"/>
      <c r="F413" s="6"/>
      <c r="G413" s="16"/>
      <c r="H413" s="7"/>
      <c r="I413" s="2"/>
      <c r="J413" s="14"/>
      <c r="K413" s="14"/>
      <c r="L413" s="18"/>
    </row>
    <row r="414" spans="1:12" x14ac:dyDescent="0.3">
      <c r="A414" s="5"/>
      <c r="B414" s="6"/>
      <c r="C414" s="6"/>
      <c r="D414" s="6"/>
      <c r="E414" s="6"/>
      <c r="F414" s="6"/>
      <c r="G414" s="16"/>
      <c r="H414" s="7"/>
      <c r="I414" s="2"/>
      <c r="J414" s="14"/>
      <c r="K414" s="14"/>
      <c r="L414" s="18"/>
    </row>
    <row r="415" spans="1:12" x14ac:dyDescent="0.3">
      <c r="A415" s="8"/>
      <c r="B415" s="6"/>
      <c r="C415" s="6"/>
      <c r="D415" s="6"/>
      <c r="E415" s="6"/>
      <c r="F415" s="6"/>
      <c r="G415" s="16"/>
      <c r="H415" s="7"/>
      <c r="I415" s="2"/>
      <c r="J415" s="14"/>
      <c r="K415" s="14"/>
      <c r="L415" s="18"/>
    </row>
    <row r="416" spans="1:12" x14ac:dyDescent="0.3">
      <c r="A416" s="5"/>
      <c r="B416" s="6"/>
      <c r="C416" s="6"/>
      <c r="D416" s="6"/>
      <c r="E416" s="6"/>
      <c r="F416" s="6"/>
      <c r="G416" s="16"/>
      <c r="H416" s="7"/>
      <c r="I416" s="2"/>
      <c r="J416" s="14"/>
      <c r="K416" s="14"/>
      <c r="L416" s="18"/>
    </row>
    <row r="417" spans="1:12" x14ac:dyDescent="0.3">
      <c r="A417" s="5"/>
      <c r="B417" s="6"/>
      <c r="C417" s="6"/>
      <c r="D417" s="6"/>
      <c r="E417" s="6"/>
      <c r="F417" s="6"/>
      <c r="G417" s="16"/>
      <c r="H417" s="7"/>
      <c r="I417" s="2"/>
      <c r="J417" s="14"/>
      <c r="K417" s="14"/>
      <c r="L417" s="18"/>
    </row>
    <row r="418" spans="1:12" x14ac:dyDescent="0.3">
      <c r="A418" s="11"/>
      <c r="B418" s="12"/>
      <c r="C418" s="12"/>
      <c r="D418" s="12"/>
      <c r="E418" s="12"/>
      <c r="F418" s="12"/>
      <c r="G418" s="16"/>
      <c r="H418" s="13"/>
      <c r="I418" s="2"/>
      <c r="J418" s="14"/>
      <c r="K418" s="14"/>
      <c r="L418" s="18"/>
    </row>
  </sheetData>
  <autoFilter ref="A5:M200">
    <filterColumn colId="6">
      <filters>
        <filter val="AG"/>
      </filters>
    </filterColumn>
  </autoFilter>
  <sortState ref="A6:M200">
    <sortCondition ref="A6:A200"/>
    <sortCondition ref="B6:B200"/>
    <sortCondition ref="C6:C200"/>
  </sortState>
  <mergeCells count="1">
    <mergeCell ref="H1:J1"/>
  </mergeCells>
  <conditionalFormatting sqref="H6:H200">
    <cfRule type="cellIs" dxfId="0" priority="1" operator="greaterThan">
      <formula>35795</formula>
    </cfRule>
  </conditionalFormatting>
  <pageMargins left="0.70866141732283472" right="0.70866141732283472" top="0.78740157480314965" bottom="0.78740157480314965" header="0.31496062992125984" footer="0.31496062992125984"/>
  <pageSetup paperSize="9" scale="87" fitToHeight="0" orientation="landscape" horizontalDpi="300" verticalDpi="300" r:id="rId1"/>
  <headerFooter>
    <oddFooter>&amp;L&amp;D&amp;R&amp;P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7"/>
  <sheetViews>
    <sheetView zoomScale="130" zoomScaleNormal="130" workbookViewId="0">
      <selection sqref="A1:B1"/>
    </sheetView>
  </sheetViews>
  <sheetFormatPr baseColWidth="10" defaultRowHeight="14.4" x14ac:dyDescent="0.3"/>
  <cols>
    <col min="1" max="1" width="16.109375" bestFit="1" customWidth="1"/>
    <col min="2" max="2" width="7.33203125" bestFit="1" customWidth="1"/>
  </cols>
  <sheetData>
    <row r="1" spans="1:2" x14ac:dyDescent="0.3">
      <c r="A1" s="36" t="s">
        <v>5</v>
      </c>
      <c r="B1" s="36" t="s">
        <v>622</v>
      </c>
    </row>
    <row r="2" spans="1:2" x14ac:dyDescent="0.3">
      <c r="A2" s="2" t="s">
        <v>58</v>
      </c>
      <c r="B2" s="16" t="s">
        <v>623</v>
      </c>
    </row>
    <row r="3" spans="1:2" x14ac:dyDescent="0.3">
      <c r="A3" s="6" t="s">
        <v>518</v>
      </c>
      <c r="B3" s="16" t="s">
        <v>623</v>
      </c>
    </row>
    <row r="4" spans="1:2" x14ac:dyDescent="0.3">
      <c r="A4" s="6" t="s">
        <v>86</v>
      </c>
      <c r="B4" s="16" t="s">
        <v>623</v>
      </c>
    </row>
    <row r="5" spans="1:2" x14ac:dyDescent="0.3">
      <c r="A5" s="6" t="s">
        <v>174</v>
      </c>
      <c r="B5" s="17" t="s">
        <v>625</v>
      </c>
    </row>
    <row r="6" spans="1:2" x14ac:dyDescent="0.3">
      <c r="A6" s="6" t="s">
        <v>30</v>
      </c>
      <c r="B6" s="17" t="s">
        <v>624</v>
      </c>
    </row>
    <row r="7" spans="1:2" x14ac:dyDescent="0.3">
      <c r="A7" s="6" t="s">
        <v>273</v>
      </c>
      <c r="B7" s="17" t="s">
        <v>624</v>
      </c>
    </row>
    <row r="8" spans="1:2" x14ac:dyDescent="0.3">
      <c r="A8" s="6" t="s">
        <v>146</v>
      </c>
      <c r="B8" s="17" t="s">
        <v>624</v>
      </c>
    </row>
    <row r="9" spans="1:2" x14ac:dyDescent="0.3">
      <c r="A9" s="6" t="s">
        <v>95</v>
      </c>
      <c r="B9" s="17" t="s">
        <v>624</v>
      </c>
    </row>
    <row r="10" spans="1:2" x14ac:dyDescent="0.3">
      <c r="A10" s="6" t="s">
        <v>131</v>
      </c>
      <c r="B10" s="17" t="s">
        <v>624</v>
      </c>
    </row>
    <row r="11" spans="1:2" x14ac:dyDescent="0.3">
      <c r="A11" s="6" t="s">
        <v>521</v>
      </c>
      <c r="B11" s="17" t="s">
        <v>624</v>
      </c>
    </row>
    <row r="12" spans="1:2" x14ac:dyDescent="0.3">
      <c r="A12" s="6" t="s">
        <v>340</v>
      </c>
      <c r="B12" s="17" t="s">
        <v>624</v>
      </c>
    </row>
    <row r="13" spans="1:2" x14ac:dyDescent="0.3">
      <c r="A13" s="6" t="s">
        <v>562</v>
      </c>
      <c r="B13" s="17" t="s">
        <v>625</v>
      </c>
    </row>
    <row r="14" spans="1:2" x14ac:dyDescent="0.3">
      <c r="A14" s="6" t="s">
        <v>394</v>
      </c>
      <c r="B14" s="17" t="s">
        <v>625</v>
      </c>
    </row>
    <row r="15" spans="1:2" x14ac:dyDescent="0.3">
      <c r="A15" s="6" t="s">
        <v>528</v>
      </c>
      <c r="B15" s="17" t="s">
        <v>625</v>
      </c>
    </row>
    <row r="16" spans="1:2" x14ac:dyDescent="0.3">
      <c r="A16" s="6" t="s">
        <v>12</v>
      </c>
      <c r="B16" s="17" t="s">
        <v>626</v>
      </c>
    </row>
    <row r="17" spans="1:2" x14ac:dyDescent="0.3">
      <c r="A17" s="6" t="s">
        <v>21</v>
      </c>
      <c r="B17" s="17" t="s">
        <v>626</v>
      </c>
    </row>
    <row r="18" spans="1:2" x14ac:dyDescent="0.3">
      <c r="A18" s="6" t="s">
        <v>79</v>
      </c>
      <c r="B18" s="17" t="s">
        <v>626</v>
      </c>
    </row>
    <row r="19" spans="1:2" x14ac:dyDescent="0.3">
      <c r="A19" s="6" t="s">
        <v>203</v>
      </c>
      <c r="B19" s="17" t="s">
        <v>626</v>
      </c>
    </row>
    <row r="20" spans="1:2" x14ac:dyDescent="0.3">
      <c r="A20" s="6" t="s">
        <v>43</v>
      </c>
      <c r="B20" s="17" t="s">
        <v>626</v>
      </c>
    </row>
    <row r="21" spans="1:2" x14ac:dyDescent="0.3">
      <c r="A21" s="6" t="s">
        <v>320</v>
      </c>
      <c r="B21" s="17" t="s">
        <v>626</v>
      </c>
    </row>
    <row r="22" spans="1:2" x14ac:dyDescent="0.3">
      <c r="A22" s="6" t="s">
        <v>216</v>
      </c>
      <c r="B22" s="17" t="s">
        <v>626</v>
      </c>
    </row>
    <row r="23" spans="1:2" x14ac:dyDescent="0.3">
      <c r="A23" s="6" t="s">
        <v>91</v>
      </c>
      <c r="B23" s="17" t="s">
        <v>626</v>
      </c>
    </row>
    <row r="24" spans="1:2" x14ac:dyDescent="0.3">
      <c r="A24" s="6" t="s">
        <v>16</v>
      </c>
      <c r="B24" s="17" t="s">
        <v>626</v>
      </c>
    </row>
    <row r="25" spans="1:2" x14ac:dyDescent="0.3">
      <c r="A25" s="6" t="s">
        <v>165</v>
      </c>
      <c r="B25" s="17" t="s">
        <v>627</v>
      </c>
    </row>
    <row r="26" spans="1:2" x14ac:dyDescent="0.3">
      <c r="A26" s="6" t="s">
        <v>574</v>
      </c>
      <c r="B26" s="17" t="s">
        <v>626</v>
      </c>
    </row>
    <row r="27" spans="1:2" x14ac:dyDescent="0.3">
      <c r="A27" s="6" t="s">
        <v>385</v>
      </c>
      <c r="B27" s="17" t="s">
        <v>626</v>
      </c>
    </row>
    <row r="28" spans="1:2" x14ac:dyDescent="0.3">
      <c r="A28" s="6" t="s">
        <v>247</v>
      </c>
      <c r="B28" s="17" t="s">
        <v>626</v>
      </c>
    </row>
    <row r="29" spans="1:2" x14ac:dyDescent="0.3">
      <c r="A29" s="6" t="s">
        <v>157</v>
      </c>
      <c r="B29" s="17" t="s">
        <v>626</v>
      </c>
    </row>
    <row r="30" spans="1:2" x14ac:dyDescent="0.3">
      <c r="A30" s="6" t="s">
        <v>477</v>
      </c>
      <c r="B30" s="17" t="s">
        <v>626</v>
      </c>
    </row>
    <row r="31" spans="1:2" x14ac:dyDescent="0.3">
      <c r="A31" s="6" t="s">
        <v>366</v>
      </c>
      <c r="B31" s="17" t="s">
        <v>626</v>
      </c>
    </row>
    <row r="32" spans="1:2" x14ac:dyDescent="0.3">
      <c r="A32" s="6" t="s">
        <v>74</v>
      </c>
      <c r="B32" s="17" t="s">
        <v>626</v>
      </c>
    </row>
    <row r="33" spans="1:2" x14ac:dyDescent="0.3">
      <c r="A33" s="6" t="s">
        <v>583</v>
      </c>
      <c r="B33" s="17" t="s">
        <v>626</v>
      </c>
    </row>
    <row r="34" spans="1:2" x14ac:dyDescent="0.3">
      <c r="A34" s="6" t="s">
        <v>111</v>
      </c>
      <c r="B34" s="17" t="s">
        <v>626</v>
      </c>
    </row>
    <row r="35" spans="1:2" x14ac:dyDescent="0.3">
      <c r="A35" s="6" t="s">
        <v>601</v>
      </c>
      <c r="B35" s="17" t="s">
        <v>626</v>
      </c>
    </row>
    <row r="36" spans="1:2" x14ac:dyDescent="0.3">
      <c r="A36" s="6" t="s">
        <v>51</v>
      </c>
      <c r="B36" s="17" t="s">
        <v>628</v>
      </c>
    </row>
    <row r="37" spans="1:2" x14ac:dyDescent="0.3">
      <c r="A37" s="6" t="s">
        <v>325</v>
      </c>
      <c r="B37" s="17" t="s">
        <v>628</v>
      </c>
    </row>
    <row r="38" spans="1:2" x14ac:dyDescent="0.3">
      <c r="A38" s="6" t="s">
        <v>508</v>
      </c>
      <c r="B38" s="17" t="s">
        <v>628</v>
      </c>
    </row>
    <row r="39" spans="1:2" x14ac:dyDescent="0.3">
      <c r="A39" s="6" t="s">
        <v>603</v>
      </c>
      <c r="B39" s="17" t="s">
        <v>628</v>
      </c>
    </row>
    <row r="40" spans="1:2" x14ac:dyDescent="0.3">
      <c r="A40" s="6" t="s">
        <v>195</v>
      </c>
      <c r="B40" s="17" t="s">
        <v>628</v>
      </c>
    </row>
    <row r="41" spans="1:2" x14ac:dyDescent="0.3">
      <c r="A41" s="6" t="s">
        <v>310</v>
      </c>
      <c r="B41" s="17" t="s">
        <v>628</v>
      </c>
    </row>
    <row r="42" spans="1:2" x14ac:dyDescent="0.3">
      <c r="A42" s="6" t="s">
        <v>180</v>
      </c>
      <c r="B42" s="17" t="s">
        <v>629</v>
      </c>
    </row>
    <row r="43" spans="1:2" x14ac:dyDescent="0.3">
      <c r="A43" s="6" t="s">
        <v>524</v>
      </c>
      <c r="B43" s="17" t="s">
        <v>629</v>
      </c>
    </row>
    <row r="44" spans="1:2" x14ac:dyDescent="0.3">
      <c r="A44" s="6" t="s">
        <v>382</v>
      </c>
      <c r="B44" s="17" t="s">
        <v>630</v>
      </c>
    </row>
    <row r="45" spans="1:2" x14ac:dyDescent="0.3">
      <c r="A45" s="6" t="s">
        <v>167</v>
      </c>
      <c r="B45" s="17" t="s">
        <v>630</v>
      </c>
    </row>
    <row r="46" spans="1:2" x14ac:dyDescent="0.3">
      <c r="A46" s="6" t="s">
        <v>277</v>
      </c>
      <c r="B46" s="17" t="s">
        <v>630</v>
      </c>
    </row>
    <row r="47" spans="1:2" x14ac:dyDescent="0.3">
      <c r="A47" s="6" t="s">
        <v>452</v>
      </c>
      <c r="B47" s="17" t="s">
        <v>630</v>
      </c>
    </row>
    <row r="48" spans="1:2" x14ac:dyDescent="0.3">
      <c r="A48" s="6" t="s">
        <v>181</v>
      </c>
      <c r="B48" s="17" t="s">
        <v>631</v>
      </c>
    </row>
    <row r="49" spans="1:2" x14ac:dyDescent="0.3">
      <c r="A49" s="6" t="s">
        <v>481</v>
      </c>
      <c r="B49" s="17" t="s">
        <v>632</v>
      </c>
    </row>
    <row r="50" spans="1:2" x14ac:dyDescent="0.3">
      <c r="A50" s="6" t="s">
        <v>8</v>
      </c>
      <c r="B50" s="17" t="s">
        <v>633</v>
      </c>
    </row>
    <row r="51" spans="1:2" x14ac:dyDescent="0.3">
      <c r="A51" s="6" t="s">
        <v>348</v>
      </c>
      <c r="B51" s="17" t="s">
        <v>633</v>
      </c>
    </row>
    <row r="52" spans="1:2" x14ac:dyDescent="0.3">
      <c r="A52" s="6" t="s">
        <v>411</v>
      </c>
      <c r="B52" s="17" t="s">
        <v>633</v>
      </c>
    </row>
    <row r="53" spans="1:2" x14ac:dyDescent="0.3">
      <c r="A53" s="6" t="s">
        <v>240</v>
      </c>
      <c r="B53" s="17" t="s">
        <v>633</v>
      </c>
    </row>
    <row r="54" spans="1:2" x14ac:dyDescent="0.3">
      <c r="A54" s="6" t="s">
        <v>337</v>
      </c>
      <c r="B54" s="17" t="s">
        <v>633</v>
      </c>
    </row>
    <row r="55" spans="1:2" x14ac:dyDescent="0.3">
      <c r="A55" s="6" t="s">
        <v>196</v>
      </c>
      <c r="B55" s="17" t="s">
        <v>633</v>
      </c>
    </row>
    <row r="56" spans="1:2" x14ac:dyDescent="0.3">
      <c r="A56" s="6" t="s">
        <v>36</v>
      </c>
      <c r="B56" s="17" t="s">
        <v>633</v>
      </c>
    </row>
    <row r="57" spans="1:2" x14ac:dyDescent="0.3">
      <c r="A57" s="6" t="s">
        <v>38</v>
      </c>
      <c r="B57" s="17" t="s">
        <v>633</v>
      </c>
    </row>
    <row r="58" spans="1:2" x14ac:dyDescent="0.3">
      <c r="A58" s="6" t="s">
        <v>258</v>
      </c>
      <c r="B58" s="17" t="s">
        <v>633</v>
      </c>
    </row>
    <row r="59" spans="1:2" x14ac:dyDescent="0.3">
      <c r="A59" s="6" t="s">
        <v>189</v>
      </c>
      <c r="B59" s="17" t="s">
        <v>633</v>
      </c>
    </row>
    <row r="60" spans="1:2" x14ac:dyDescent="0.3">
      <c r="A60" s="6" t="s">
        <v>169</v>
      </c>
      <c r="B60" s="17" t="s">
        <v>633</v>
      </c>
    </row>
    <row r="61" spans="1:2" x14ac:dyDescent="0.3">
      <c r="A61" s="6" t="s">
        <v>140</v>
      </c>
      <c r="B61" s="17" t="s">
        <v>633</v>
      </c>
    </row>
    <row r="62" spans="1:2" x14ac:dyDescent="0.3">
      <c r="A62" s="6" t="s">
        <v>336</v>
      </c>
      <c r="B62" s="17" t="s">
        <v>633</v>
      </c>
    </row>
    <row r="63" spans="1:2" x14ac:dyDescent="0.3">
      <c r="A63" s="6" t="s">
        <v>171</v>
      </c>
      <c r="B63" s="17" t="s">
        <v>634</v>
      </c>
    </row>
    <row r="64" spans="1:2" x14ac:dyDescent="0.3">
      <c r="A64" s="6" t="s">
        <v>333</v>
      </c>
      <c r="B64" s="17" t="s">
        <v>634</v>
      </c>
    </row>
    <row r="65" spans="1:2" x14ac:dyDescent="0.3">
      <c r="A65" s="6" t="s">
        <v>503</v>
      </c>
      <c r="B65" s="17" t="s">
        <v>634</v>
      </c>
    </row>
    <row r="66" spans="1:2" x14ac:dyDescent="0.3">
      <c r="A66" s="6" t="s">
        <v>158</v>
      </c>
      <c r="B66" s="17" t="s">
        <v>634</v>
      </c>
    </row>
    <row r="67" spans="1:2" x14ac:dyDescent="0.3">
      <c r="A67" s="6" t="s">
        <v>504</v>
      </c>
      <c r="B67" s="17" t="s">
        <v>634</v>
      </c>
    </row>
    <row r="68" spans="1:2" x14ac:dyDescent="0.3">
      <c r="A68" s="6" t="s">
        <v>37</v>
      </c>
      <c r="B68" s="17" t="s">
        <v>634</v>
      </c>
    </row>
    <row r="69" spans="1:2" x14ac:dyDescent="0.3">
      <c r="A69" s="6" t="s">
        <v>423</v>
      </c>
      <c r="B69" s="17" t="s">
        <v>634</v>
      </c>
    </row>
    <row r="70" spans="1:2" x14ac:dyDescent="0.3">
      <c r="A70" s="6" t="s">
        <v>464</v>
      </c>
      <c r="B70" s="17" t="s">
        <v>635</v>
      </c>
    </row>
    <row r="71" spans="1:2" x14ac:dyDescent="0.3">
      <c r="A71" s="6" t="s">
        <v>207</v>
      </c>
      <c r="B71" s="17" t="s">
        <v>635</v>
      </c>
    </row>
    <row r="72" spans="1:2" x14ac:dyDescent="0.3">
      <c r="A72" s="6" t="s">
        <v>45</v>
      </c>
      <c r="B72" s="17" t="s">
        <v>633</v>
      </c>
    </row>
    <row r="73" spans="1:2" x14ac:dyDescent="0.3">
      <c r="A73" s="6" t="s">
        <v>25</v>
      </c>
      <c r="B73" s="17" t="s">
        <v>633</v>
      </c>
    </row>
    <row r="74" spans="1:2" x14ac:dyDescent="0.3">
      <c r="A74" s="6" t="s">
        <v>132</v>
      </c>
      <c r="B74" s="17" t="s">
        <v>633</v>
      </c>
    </row>
    <row r="75" spans="1:2" x14ac:dyDescent="0.3">
      <c r="A75" s="6" t="s">
        <v>62</v>
      </c>
      <c r="B75" s="17" t="s">
        <v>633</v>
      </c>
    </row>
    <row r="76" spans="1:2" x14ac:dyDescent="0.3">
      <c r="A76" s="6" t="s">
        <v>97</v>
      </c>
      <c r="B76" s="17" t="s">
        <v>633</v>
      </c>
    </row>
    <row r="77" spans="1:2" x14ac:dyDescent="0.3">
      <c r="A77" s="6" t="s">
        <v>26</v>
      </c>
      <c r="B77" s="17" t="s">
        <v>633</v>
      </c>
    </row>
    <row r="78" spans="1:2" x14ac:dyDescent="0.3">
      <c r="A78" s="6" t="s">
        <v>139</v>
      </c>
      <c r="B78" s="17" t="s">
        <v>633</v>
      </c>
    </row>
    <row r="79" spans="1:2" x14ac:dyDescent="0.3">
      <c r="A79" s="6" t="s">
        <v>137</v>
      </c>
      <c r="B79" s="17" t="s">
        <v>633</v>
      </c>
    </row>
    <row r="80" spans="1:2" x14ac:dyDescent="0.3">
      <c r="A80" s="6" t="s">
        <v>454</v>
      </c>
      <c r="B80" s="17" t="s">
        <v>633</v>
      </c>
    </row>
    <row r="81" spans="1:2" x14ac:dyDescent="0.3">
      <c r="A81" s="6" t="s">
        <v>248</v>
      </c>
      <c r="B81" s="17" t="s">
        <v>633</v>
      </c>
    </row>
    <row r="82" spans="1:2" x14ac:dyDescent="0.3">
      <c r="A82" s="6" t="s">
        <v>210</v>
      </c>
      <c r="B82" s="17" t="s">
        <v>633</v>
      </c>
    </row>
    <row r="83" spans="1:2" x14ac:dyDescent="0.3">
      <c r="A83" s="6" t="s">
        <v>107</v>
      </c>
      <c r="B83" s="17" t="s">
        <v>633</v>
      </c>
    </row>
    <row r="84" spans="1:2" x14ac:dyDescent="0.3">
      <c r="A84" s="6" t="s">
        <v>138</v>
      </c>
      <c r="B84" s="17" t="s">
        <v>633</v>
      </c>
    </row>
    <row r="85" spans="1:2" x14ac:dyDescent="0.3">
      <c r="A85" s="6" t="s">
        <v>170</v>
      </c>
      <c r="B85" s="17" t="s">
        <v>633</v>
      </c>
    </row>
    <row r="86" spans="1:2" x14ac:dyDescent="0.3">
      <c r="A86" s="6" t="s">
        <v>294</v>
      </c>
      <c r="B86" s="17" t="s">
        <v>633</v>
      </c>
    </row>
    <row r="87" spans="1:2" x14ac:dyDescent="0.3">
      <c r="A87" s="6" t="s">
        <v>412</v>
      </c>
      <c r="B87" s="17" t="s">
        <v>633</v>
      </c>
    </row>
    <row r="88" spans="1:2" x14ac:dyDescent="0.3">
      <c r="A88" s="6" t="s">
        <v>586</v>
      </c>
      <c r="B88" s="17" t="s">
        <v>633</v>
      </c>
    </row>
    <row r="89" spans="1:2" x14ac:dyDescent="0.3">
      <c r="A89" s="6" t="s">
        <v>444</v>
      </c>
      <c r="B89" s="17" t="s">
        <v>633</v>
      </c>
    </row>
    <row r="90" spans="1:2" x14ac:dyDescent="0.3">
      <c r="A90" s="6" t="s">
        <v>453</v>
      </c>
      <c r="B90" s="17" t="s">
        <v>635</v>
      </c>
    </row>
    <row r="91" spans="1:2" x14ac:dyDescent="0.3">
      <c r="A91" s="6" t="s">
        <v>482</v>
      </c>
      <c r="B91" s="17" t="s">
        <v>633</v>
      </c>
    </row>
    <row r="92" spans="1:2" x14ac:dyDescent="0.3">
      <c r="A92" s="6" t="s">
        <v>141</v>
      </c>
      <c r="B92" s="17" t="s">
        <v>633</v>
      </c>
    </row>
    <row r="93" spans="1:2" x14ac:dyDescent="0.3">
      <c r="A93" s="6" t="s">
        <v>427</v>
      </c>
      <c r="B93" s="17" t="s">
        <v>633</v>
      </c>
    </row>
    <row r="94" spans="1:2" x14ac:dyDescent="0.3">
      <c r="A94" s="6" t="s">
        <v>559</v>
      </c>
      <c r="B94" s="17" t="s">
        <v>633</v>
      </c>
    </row>
    <row r="95" spans="1:2" x14ac:dyDescent="0.3">
      <c r="A95" s="6" t="s">
        <v>231</v>
      </c>
      <c r="B95" s="17" t="s">
        <v>633</v>
      </c>
    </row>
    <row r="96" spans="1:2" x14ac:dyDescent="0.3">
      <c r="A96" s="6" t="s">
        <v>455</v>
      </c>
      <c r="B96" s="17" t="s">
        <v>633</v>
      </c>
    </row>
    <row r="97" spans="1:2" x14ac:dyDescent="0.3">
      <c r="A97" s="6" t="s">
        <v>326</v>
      </c>
      <c r="B97" s="17" t="s">
        <v>633</v>
      </c>
    </row>
    <row r="98" spans="1:2" x14ac:dyDescent="0.3">
      <c r="A98" s="6" t="s">
        <v>106</v>
      </c>
      <c r="B98" s="17" t="s">
        <v>633</v>
      </c>
    </row>
    <row r="99" spans="1:2" x14ac:dyDescent="0.3">
      <c r="A99" s="6" t="s">
        <v>536</v>
      </c>
      <c r="B99" s="17" t="s">
        <v>636</v>
      </c>
    </row>
    <row r="100" spans="1:2" x14ac:dyDescent="0.3">
      <c r="A100" s="6" t="s">
        <v>296</v>
      </c>
      <c r="B100" s="17" t="s">
        <v>636</v>
      </c>
    </row>
    <row r="101" spans="1:2" x14ac:dyDescent="0.3">
      <c r="A101" s="6" t="s">
        <v>347</v>
      </c>
      <c r="B101" s="17" t="s">
        <v>636</v>
      </c>
    </row>
    <row r="102" spans="1:2" x14ac:dyDescent="0.3">
      <c r="A102" s="6" t="s">
        <v>281</v>
      </c>
      <c r="B102" s="17" t="s">
        <v>636</v>
      </c>
    </row>
    <row r="103" spans="1:2" x14ac:dyDescent="0.3">
      <c r="A103" s="6" t="s">
        <v>112</v>
      </c>
      <c r="B103" s="17" t="s">
        <v>633</v>
      </c>
    </row>
    <row r="104" spans="1:2" x14ac:dyDescent="0.3">
      <c r="A104" s="6" t="s">
        <v>182</v>
      </c>
      <c r="B104" s="17" t="s">
        <v>633</v>
      </c>
    </row>
    <row r="105" spans="1:2" x14ac:dyDescent="0.3">
      <c r="A105" s="6" t="s">
        <v>133</v>
      </c>
      <c r="B105" s="17" t="s">
        <v>633</v>
      </c>
    </row>
    <row r="106" spans="1:2" x14ac:dyDescent="0.3">
      <c r="A106" s="6" t="s">
        <v>75</v>
      </c>
      <c r="B106" s="17" t="s">
        <v>630</v>
      </c>
    </row>
    <row r="107" spans="1:2" x14ac:dyDescent="0.3">
      <c r="A107" s="6" t="s">
        <v>127</v>
      </c>
      <c r="B107" s="17" t="s">
        <v>636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J25" sqref="J25"/>
    </sheetView>
  </sheetViews>
  <sheetFormatPr baseColWidth="10" defaultRowHeight="14.4" x14ac:dyDescent="0.3"/>
  <cols>
    <col min="1" max="1" width="11" customWidth="1"/>
    <col min="2" max="2" width="14.6640625" customWidth="1"/>
    <col min="3" max="3" width="17" customWidth="1"/>
    <col min="4" max="4" width="6.33203125" customWidth="1"/>
  </cols>
  <sheetData>
    <row r="1" spans="1:8" ht="35.25" customHeight="1" x14ac:dyDescent="0.3">
      <c r="A1" s="41" t="s">
        <v>637</v>
      </c>
      <c r="B1" s="41"/>
      <c r="C1" s="41"/>
    </row>
    <row r="2" spans="1:8" ht="15.6" x14ac:dyDescent="0.3">
      <c r="A2" s="32"/>
      <c r="B2" s="27" t="s">
        <v>647</v>
      </c>
      <c r="C2" s="27" t="s">
        <v>640</v>
      </c>
    </row>
    <row r="3" spans="1:8" ht="15.6" x14ac:dyDescent="0.3">
      <c r="A3" s="33">
        <v>17</v>
      </c>
      <c r="B3" s="28">
        <v>71606</v>
      </c>
      <c r="C3" s="28">
        <v>2557.3571428571427</v>
      </c>
    </row>
    <row r="4" spans="1:8" ht="15.6" x14ac:dyDescent="0.3">
      <c r="A4" s="34">
        <v>18</v>
      </c>
      <c r="B4" s="29">
        <v>134407</v>
      </c>
      <c r="C4" s="29">
        <v>2445.7368421052633</v>
      </c>
    </row>
    <row r="5" spans="1:8" ht="15.6" x14ac:dyDescent="0.3">
      <c r="A5" s="34">
        <v>19</v>
      </c>
      <c r="B5" s="29">
        <v>117285</v>
      </c>
      <c r="C5" s="29">
        <v>2495.4255319148938</v>
      </c>
    </row>
    <row r="6" spans="1:8" ht="15.6" x14ac:dyDescent="0.3">
      <c r="A6" s="34">
        <v>20</v>
      </c>
      <c r="B6" s="29">
        <v>100316</v>
      </c>
      <c r="C6" s="29">
        <v>2089.9166666666665</v>
      </c>
    </row>
    <row r="7" spans="1:8" ht="15.6" x14ac:dyDescent="0.3">
      <c r="A7" s="34">
        <v>21</v>
      </c>
      <c r="B7" s="29">
        <v>133994</v>
      </c>
      <c r="C7" s="29">
        <v>2895.7083333333335</v>
      </c>
    </row>
    <row r="8" spans="1:8" ht="15.6" x14ac:dyDescent="0.3">
      <c r="A8" s="34">
        <v>22</v>
      </c>
      <c r="B8" s="29">
        <v>97582</v>
      </c>
      <c r="C8" s="29">
        <v>1951.64</v>
      </c>
    </row>
    <row r="9" spans="1:8" ht="15.6" x14ac:dyDescent="0.3">
      <c r="A9" s="34">
        <v>23</v>
      </c>
      <c r="B9" s="29">
        <v>116377</v>
      </c>
      <c r="C9" s="29">
        <v>2078.1607142857142</v>
      </c>
    </row>
    <row r="10" spans="1:8" ht="15.6" x14ac:dyDescent="0.3">
      <c r="A10" s="34">
        <v>24</v>
      </c>
      <c r="B10" s="29">
        <v>107348</v>
      </c>
      <c r="C10" s="29">
        <v>2385.5111111111109</v>
      </c>
    </row>
    <row r="11" spans="1:8" ht="15.6" x14ac:dyDescent="0.3">
      <c r="A11" s="34">
        <v>25</v>
      </c>
      <c r="B11" s="29">
        <v>79390</v>
      </c>
      <c r="C11" s="29">
        <v>2335</v>
      </c>
    </row>
    <row r="12" spans="1:8" ht="15.6" x14ac:dyDescent="0.3">
      <c r="A12" s="27" t="s">
        <v>639</v>
      </c>
      <c r="B12" s="30">
        <f>SUM(B3:B11)</f>
        <v>958305</v>
      </c>
      <c r="C12" s="28"/>
    </row>
    <row r="14" spans="1:8" x14ac:dyDescent="0.3">
      <c r="A14" s="35"/>
      <c r="B14" s="35"/>
      <c r="C14" s="35"/>
      <c r="D14" s="35"/>
      <c r="E14" s="35"/>
      <c r="F14" s="35"/>
      <c r="G14" s="35"/>
      <c r="H14" s="35"/>
    </row>
    <row r="15" spans="1:8" x14ac:dyDescent="0.3">
      <c r="A15" s="35"/>
      <c r="B15" s="35"/>
      <c r="C15" s="35"/>
      <c r="D15" s="35"/>
      <c r="E15" s="35"/>
      <c r="F15" s="35"/>
      <c r="G15" s="35"/>
      <c r="H15" s="35"/>
    </row>
    <row r="16" spans="1:8" x14ac:dyDescent="0.3">
      <c r="A16" s="35"/>
      <c r="B16" s="35"/>
      <c r="C16" s="35"/>
      <c r="D16" s="35"/>
      <c r="E16" s="35"/>
      <c r="F16" s="35"/>
      <c r="G16" s="35"/>
      <c r="H16" s="35"/>
    </row>
    <row r="17" spans="1:8" x14ac:dyDescent="0.3">
      <c r="A17" s="35"/>
      <c r="B17" s="35"/>
      <c r="C17" s="35"/>
      <c r="D17" s="35"/>
      <c r="E17" s="35"/>
      <c r="F17" s="35"/>
      <c r="G17" s="35"/>
      <c r="H17" s="35"/>
    </row>
    <row r="18" spans="1:8" x14ac:dyDescent="0.3">
      <c r="A18" s="35"/>
      <c r="B18" s="35"/>
      <c r="C18" s="35"/>
      <c r="D18" s="35"/>
      <c r="E18" s="35"/>
      <c r="F18" s="35"/>
      <c r="G18" s="35"/>
      <c r="H18" s="35"/>
    </row>
    <row r="19" spans="1:8" x14ac:dyDescent="0.3">
      <c r="A19" s="35"/>
      <c r="B19" s="35"/>
      <c r="C19" s="35"/>
      <c r="D19" s="35"/>
      <c r="E19" s="35"/>
      <c r="F19" s="35"/>
      <c r="G19" s="35"/>
      <c r="H19" s="35"/>
    </row>
    <row r="20" spans="1:8" x14ac:dyDescent="0.3">
      <c r="A20" s="35"/>
      <c r="B20" s="35"/>
      <c r="C20" s="35"/>
      <c r="D20" s="35"/>
      <c r="E20" s="35"/>
      <c r="F20" s="35"/>
      <c r="G20" s="35"/>
      <c r="H20" s="35"/>
    </row>
    <row r="21" spans="1:8" x14ac:dyDescent="0.3">
      <c r="A21" s="35"/>
      <c r="B21" s="35"/>
      <c r="C21" s="35"/>
      <c r="D21" s="35"/>
      <c r="E21" s="35"/>
      <c r="F21" s="35"/>
      <c r="G21" s="35"/>
      <c r="H21" s="35"/>
    </row>
    <row r="22" spans="1:8" x14ac:dyDescent="0.3">
      <c r="A22" s="35"/>
      <c r="B22" s="35"/>
      <c r="C22" s="35"/>
      <c r="D22" s="35"/>
      <c r="E22" s="35"/>
      <c r="F22" s="35"/>
      <c r="G22" s="35"/>
      <c r="H22" s="35"/>
    </row>
    <row r="23" spans="1:8" x14ac:dyDescent="0.3">
      <c r="A23" s="35"/>
      <c r="B23" s="35"/>
      <c r="C23" s="35"/>
      <c r="D23" s="35"/>
      <c r="E23" s="35"/>
      <c r="F23" s="35"/>
      <c r="G23" s="35"/>
      <c r="H23" s="35"/>
    </row>
    <row r="24" spans="1:8" x14ac:dyDescent="0.3">
      <c r="A24" s="35"/>
      <c r="B24" s="35"/>
      <c r="C24" s="35"/>
      <c r="D24" s="35"/>
      <c r="E24" s="35"/>
      <c r="F24" s="35"/>
      <c r="G24" s="35"/>
      <c r="H24" s="35"/>
    </row>
    <row r="25" spans="1:8" x14ac:dyDescent="0.3">
      <c r="A25" s="35"/>
      <c r="B25" s="35"/>
      <c r="C25" s="35"/>
      <c r="D25" s="35"/>
      <c r="E25" s="35"/>
      <c r="F25" s="35"/>
      <c r="G25" s="35"/>
      <c r="H25" s="35"/>
    </row>
    <row r="26" spans="1:8" x14ac:dyDescent="0.3">
      <c r="A26" s="35"/>
      <c r="B26" s="35"/>
      <c r="C26" s="35"/>
      <c r="D26" s="35"/>
      <c r="E26" s="35"/>
      <c r="F26" s="35"/>
      <c r="G26" s="35"/>
      <c r="H26" s="35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Stammkunden 2015</vt:lpstr>
      <vt:lpstr>Kantone</vt:lpstr>
      <vt:lpstr>Grafik</vt:lpstr>
      <vt:lpstr>'Stammkunden 2015'!Druckbereich</vt:lpstr>
      <vt:lpstr>'Stammkunden 2015'!Drucktitel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2016</dc:title>
  <dc:creator>KV Schweiz</dc:creator>
  <cp:lastPrinted>2016-03-14T11:21:13Z</cp:lastPrinted>
  <dcterms:created xsi:type="dcterms:W3CDTF">2015-07-07T10:17:46Z</dcterms:created>
  <dcterms:modified xsi:type="dcterms:W3CDTF">2016-03-27T16:11:04Z</dcterms:modified>
</cp:coreProperties>
</file>