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1_Rainer\E1_V15_Rainer_Kai_Zibe_19-03-2016\E1_Musterloesungen\"/>
    </mc:Choice>
  </mc:AlternateContent>
  <bookViews>
    <workbookView xWindow="0" yWindow="0" windowWidth="23040" windowHeight="9528"/>
  </bookViews>
  <sheets>
    <sheet name="Energieverbrauch (Lösung)" sheetId="3" r:id="rId1"/>
    <sheet name="Musterdiagramm 2010" sheetId="10" r:id="rId2"/>
    <sheet name="Musterdiagramm 2013" sheetId="5" r:id="rId3"/>
    <sheet name="Grundumsatz (Lösung)" sheetId="1" r:id="rId4"/>
    <sheet name="Leistungsvergleich (Lösung)" sheetId="9" r:id="rId5"/>
  </sheets>
  <definedNames>
    <definedName name="_xlnm.Print_Area" localSheetId="0">'Energieverbrauch (Lösung)'!$A$1:$V$31</definedName>
  </definedNames>
  <calcPr calcId="152511"/>
</workbook>
</file>

<file path=xl/calcChain.xml><?xml version="1.0" encoding="utf-8"?>
<calcChain xmlns="http://schemas.openxmlformats.org/spreadsheetml/2006/main">
  <c r="D7" i="9" l="1"/>
  <c r="D8" i="9"/>
  <c r="D9" i="9"/>
  <c r="D10" i="9"/>
  <c r="D11" i="9"/>
  <c r="D12" i="9"/>
  <c r="D13" i="9"/>
  <c r="D14" i="9"/>
  <c r="D15" i="9"/>
  <c r="D16" i="9"/>
  <c r="D17" i="9"/>
  <c r="D18" i="9"/>
  <c r="D6" i="9"/>
  <c r="I7" i="9" l="1"/>
  <c r="J7" i="9" s="1"/>
  <c r="I8" i="9"/>
  <c r="J8" i="9" s="1"/>
  <c r="I9" i="9"/>
  <c r="J9" i="9" s="1"/>
  <c r="I10" i="9"/>
  <c r="J10" i="9" s="1"/>
  <c r="I11" i="9"/>
  <c r="J11" i="9" s="1"/>
  <c r="I12" i="9"/>
  <c r="J12" i="9" s="1"/>
  <c r="I13" i="9"/>
  <c r="J13" i="9" s="1"/>
  <c r="I14" i="9"/>
  <c r="J14" i="9" s="1"/>
  <c r="I15" i="9"/>
  <c r="J15" i="9" s="1"/>
  <c r="I16" i="9"/>
  <c r="J16" i="9" s="1"/>
  <c r="I17" i="9"/>
  <c r="J17" i="9" s="1"/>
  <c r="I18" i="9"/>
  <c r="J18" i="9" s="1"/>
  <c r="I6" i="9"/>
  <c r="J6" i="9" s="1"/>
  <c r="I31" i="3" l="1"/>
  <c r="I30" i="3"/>
  <c r="I27" i="3"/>
  <c r="I29" i="3"/>
  <c r="I28" i="3"/>
  <c r="I26" i="3"/>
  <c r="I25" i="3"/>
  <c r="I24" i="3"/>
  <c r="I23" i="3"/>
  <c r="I19" i="3"/>
  <c r="I22" i="3"/>
  <c r="I21" i="3"/>
  <c r="I20" i="3"/>
  <c r="I18" i="3"/>
  <c r="I17" i="3"/>
  <c r="I16" i="3"/>
  <c r="I15" i="3"/>
  <c r="I14" i="3"/>
  <c r="I11" i="3"/>
  <c r="I13" i="3"/>
  <c r="I10" i="3"/>
  <c r="I12" i="3"/>
  <c r="I9" i="3"/>
  <c r="I8" i="3"/>
  <c r="I7" i="3"/>
  <c r="I6" i="3"/>
  <c r="I4" i="3"/>
  <c r="I5" i="3"/>
  <c r="G31" i="3"/>
  <c r="G30" i="3"/>
  <c r="G27" i="3"/>
  <c r="G29" i="3"/>
  <c r="G28" i="3"/>
  <c r="G26" i="3"/>
  <c r="G25" i="3"/>
  <c r="G24" i="3"/>
  <c r="G23" i="3"/>
  <c r="G19" i="3"/>
  <c r="G22" i="3"/>
  <c r="G21" i="3"/>
  <c r="G20" i="3"/>
  <c r="G18" i="3"/>
  <c r="G17" i="3"/>
  <c r="G16" i="3"/>
  <c r="G15" i="3"/>
  <c r="G14" i="3"/>
  <c r="G11" i="3"/>
  <c r="G13" i="3"/>
  <c r="G10" i="3"/>
  <c r="G12" i="3"/>
  <c r="G9" i="3"/>
  <c r="G8" i="3"/>
  <c r="G7" i="3"/>
  <c r="G6" i="3"/>
  <c r="G4" i="3"/>
  <c r="G5" i="3"/>
  <c r="E31" i="3"/>
  <c r="E30" i="3"/>
  <c r="E27" i="3"/>
  <c r="E29" i="3"/>
  <c r="E28" i="3"/>
  <c r="E26" i="3"/>
  <c r="E25" i="3"/>
  <c r="E24" i="3"/>
  <c r="E23" i="3"/>
  <c r="E19" i="3"/>
  <c r="E22" i="3"/>
  <c r="E21" i="3"/>
  <c r="E20" i="3"/>
  <c r="E18" i="3"/>
  <c r="E17" i="3"/>
  <c r="E16" i="3"/>
  <c r="E15" i="3"/>
  <c r="E14" i="3"/>
  <c r="E11" i="3"/>
  <c r="E13" i="3"/>
  <c r="E10" i="3"/>
  <c r="E12" i="3"/>
  <c r="E9" i="3"/>
  <c r="E8" i="3"/>
  <c r="E7" i="3"/>
  <c r="E6" i="3"/>
  <c r="E4" i="3"/>
  <c r="E5" i="3"/>
  <c r="C4" i="3"/>
  <c r="C6" i="3"/>
  <c r="C7" i="3"/>
  <c r="C8" i="3"/>
  <c r="C9" i="3"/>
  <c r="C12" i="3"/>
  <c r="C10" i="3"/>
  <c r="C13" i="3"/>
  <c r="C11" i="3"/>
  <c r="C14" i="3"/>
  <c r="C15" i="3"/>
  <c r="C16" i="3"/>
  <c r="C17" i="3"/>
  <c r="C18" i="3"/>
  <c r="C20" i="3"/>
  <c r="C21" i="3"/>
  <c r="C22" i="3"/>
  <c r="C19" i="3"/>
  <c r="C23" i="3"/>
  <c r="C24" i="3"/>
  <c r="C25" i="3"/>
  <c r="C26" i="3"/>
  <c r="C28" i="3"/>
  <c r="C29" i="3"/>
  <c r="C27" i="3"/>
  <c r="C30" i="3"/>
  <c r="C31" i="3"/>
  <c r="C5" i="3"/>
  <c r="E7" i="1" l="1"/>
  <c r="H5" i="1" l="1"/>
  <c r="H4" i="1"/>
</calcChain>
</file>

<file path=xl/sharedStrings.xml><?xml version="1.0" encoding="utf-8"?>
<sst xmlns="http://schemas.openxmlformats.org/spreadsheetml/2006/main" count="98" uniqueCount="78">
  <si>
    <t>Harris-Benedict-Formel</t>
  </si>
  <si>
    <t>Körpergewicht (kg)</t>
  </si>
  <si>
    <t>Körpergrösse (cm)</t>
  </si>
  <si>
    <t>Alter (Jahre)</t>
  </si>
  <si>
    <t>Geburtsdatum</t>
  </si>
  <si>
    <t>Gewichtsfaktor w</t>
  </si>
  <si>
    <t>Gewichtsfaktor m</t>
  </si>
  <si>
    <t>Grössenfaktor w</t>
  </si>
  <si>
    <t>Grössenfaktor m</t>
  </si>
  <si>
    <t>Altersfaktor w</t>
  </si>
  <si>
    <t>Altersfaktor m</t>
  </si>
  <si>
    <t>Grundumsatz w</t>
  </si>
  <si>
    <t>Grundumsatz m</t>
  </si>
  <si>
    <t>Ausgangswert w</t>
  </si>
  <si>
    <t>Ausgangswert m</t>
  </si>
  <si>
    <t>55–64 kg</t>
  </si>
  <si>
    <t>65–74 kg</t>
  </si>
  <si>
    <t>75–84 kg</t>
  </si>
  <si>
    <t>85–94 kg</t>
  </si>
  <si>
    <t>Aerobic</t>
  </si>
  <si>
    <t>Aqua-Fitness</t>
  </si>
  <si>
    <t>Badminton</t>
  </si>
  <si>
    <t>Basketball</t>
  </si>
  <si>
    <t>Bowling</t>
  </si>
  <si>
    <t>Frisbee</t>
  </si>
  <si>
    <t>Golf</t>
  </si>
  <si>
    <t>Gymnastik</t>
  </si>
  <si>
    <t>Jogging langsam</t>
  </si>
  <si>
    <t>Jogging schnell</t>
  </si>
  <si>
    <t>Mountain Biking</t>
  </si>
  <si>
    <t>Radfahren 10 km/h</t>
  </si>
  <si>
    <t>Radfahren 15 km/h</t>
  </si>
  <si>
    <t>Schwimmen Brust</t>
  </si>
  <si>
    <t>Schwimmen Kraul</t>
  </si>
  <si>
    <t>Skaten</t>
  </si>
  <si>
    <t>Snowboarden</t>
  </si>
  <si>
    <t>Segeln</t>
  </si>
  <si>
    <t>Spazieren gehen</t>
  </si>
  <si>
    <t>Spinning</t>
  </si>
  <si>
    <t>Squash</t>
  </si>
  <si>
    <t>Tennis</t>
  </si>
  <si>
    <t>Volleyball</t>
  </si>
  <si>
    <t>Windsurfen</t>
  </si>
  <si>
    <t>Yoga</t>
  </si>
  <si>
    <t>Fussball</t>
  </si>
  <si>
    <t>Walken – Leicht</t>
  </si>
  <si>
    <t>Walken – Power</t>
  </si>
  <si>
    <t>Energieverbrauch Sportarten</t>
  </si>
  <si>
    <t xml:space="preserve"> in 15 Minuten</t>
  </si>
  <si>
    <t>kcal</t>
  </si>
  <si>
    <t>kJ</t>
  </si>
  <si>
    <t>=</t>
  </si>
  <si>
    <t>Sportart</t>
  </si>
  <si>
    <t>Leistungsvergleich</t>
  </si>
  <si>
    <t>Energieverbrauch
pro Stunde</t>
  </si>
  <si>
    <t>Testperson</t>
  </si>
  <si>
    <t>T_01</t>
  </si>
  <si>
    <t>T_02</t>
  </si>
  <si>
    <t>T_03</t>
  </si>
  <si>
    <t>T_05</t>
  </si>
  <si>
    <t>T_06</t>
  </si>
  <si>
    <t>T_07</t>
  </si>
  <si>
    <t>T_08</t>
  </si>
  <si>
    <t>T_09</t>
  </si>
  <si>
    <t>T_10</t>
  </si>
  <si>
    <t>T_11</t>
  </si>
  <si>
    <t>T_12</t>
  </si>
  <si>
    <t>T_13</t>
  </si>
  <si>
    <t>T_14</t>
  </si>
  <si>
    <t>Trainingsdauer
Woche 1</t>
  </si>
  <si>
    <t>Trainingsdauer
Woche 2</t>
  </si>
  <si>
    <t>Trainingsdauer
Woche 3</t>
  </si>
  <si>
    <t>Trainingsdauer
Woche 4</t>
  </si>
  <si>
    <t>Trainingsdauer
Gesamt</t>
  </si>
  <si>
    <t>Energieverbrauch
gesamte Trainingsdauer</t>
  </si>
  <si>
    <t>Energieverbrauch
pro Stunde (gerundet)</t>
  </si>
  <si>
    <t>Lösung Office 2013</t>
  </si>
  <si>
    <t>Lösung Office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</si>
</sst>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\ &quot;kg&quot;"/>
    <numFmt numFmtId="165" formatCode="0\ &quot;cm&quot;"/>
    <numFmt numFmtId="166" formatCode="#,##0.00\ &quot;kcal&quot;"/>
    <numFmt numFmtId="167" formatCode="0\ &quot;Jahre&quot;"/>
    <numFmt numFmtId="168" formatCode="0\ &quot;kcal&quot;"/>
    <numFmt numFmtId="169" formatCode="0.0\ &quot;kJ&quot;"/>
    <numFmt numFmtId="170" formatCode="0.000\ &quot;kJ&quot;"/>
    <numFmt numFmtId="171" formatCode="#\'000\ &quot;kcal&quot;"/>
    <numFmt numFmtId="172" formatCode="[hh]:mm"/>
    <numFmt numFmtId="173" formatCode="0.00\ &quot;kcal&quot;"/>
  </numFmts>
  <fonts count="5" x14ac:knownFonts="1">
    <font>
      <sz val="11"/>
      <color theme="1"/>
      <name val="Segoe UI"/>
      <family val="2"/>
    </font>
    <font>
      <b/>
      <sz val="20"/>
      <color rgb="FF002060"/>
      <name val="Segoe UI"/>
      <family val="2"/>
    </font>
    <font>
      <sz val="11"/>
      <color rgb="FF002060"/>
      <name val="Segoe UI"/>
      <family val="2"/>
    </font>
    <font>
      <b/>
      <sz val="11"/>
      <color rgb="FF002060"/>
      <name val="Segoe UI"/>
      <family val="2"/>
    </font>
    <font>
      <i/>
      <sz val="8"/>
      <color rgb="FF002060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14" fontId="2" fillId="0" borderId="0" xfId="0" applyNumberFormat="1" applyFont="1"/>
    <xf numFmtId="164" fontId="2" fillId="0" borderId="0" xfId="0" applyNumberFormat="1" applyFont="1"/>
    <xf numFmtId="0" fontId="2" fillId="2" borderId="0" xfId="0" applyFont="1" applyFill="1"/>
    <xf numFmtId="0" fontId="2" fillId="3" borderId="0" xfId="0" applyFont="1" applyFill="1"/>
    <xf numFmtId="166" fontId="2" fillId="0" borderId="0" xfId="0" applyNumberFormat="1" applyFont="1" applyFill="1"/>
    <xf numFmtId="0" fontId="2" fillId="0" borderId="0" xfId="0" applyFont="1" applyFill="1"/>
    <xf numFmtId="0" fontId="2" fillId="4" borderId="0" xfId="0" applyFont="1" applyFill="1"/>
    <xf numFmtId="0" fontId="1" fillId="2" borderId="0" xfId="0" applyFont="1" applyFill="1" applyAlignment="1">
      <alignment horizontal="left" vertical="center"/>
    </xf>
    <xf numFmtId="0" fontId="2" fillId="5" borderId="0" xfId="0" applyFont="1" applyFill="1"/>
    <xf numFmtId="168" fontId="2" fillId="0" borderId="0" xfId="0" applyNumberFormat="1" applyFont="1"/>
    <xf numFmtId="0" fontId="4" fillId="0" borderId="0" xfId="0" applyFont="1"/>
    <xf numFmtId="0" fontId="3" fillId="6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2" fillId="8" borderId="0" xfId="0" applyFont="1" applyFill="1"/>
    <xf numFmtId="168" fontId="2" fillId="8" borderId="0" xfId="0" applyNumberFormat="1" applyFont="1" applyFill="1"/>
    <xf numFmtId="168" fontId="2" fillId="9" borderId="0" xfId="0" applyNumberFormat="1" applyFont="1" applyFill="1"/>
    <xf numFmtId="0" fontId="2" fillId="9" borderId="0" xfId="0" applyFont="1" applyFill="1"/>
    <xf numFmtId="170" fontId="2" fillId="9" borderId="0" xfId="0" applyNumberFormat="1" applyFont="1" applyFill="1"/>
    <xf numFmtId="0" fontId="0" fillId="5" borderId="0" xfId="0" applyFill="1"/>
    <xf numFmtId="20" fontId="2" fillId="0" borderId="0" xfId="0" applyNumberFormat="1" applyFont="1"/>
    <xf numFmtId="0" fontId="3" fillId="7" borderId="0" xfId="0" applyFont="1" applyFill="1" applyAlignment="1">
      <alignment horizontal="right" vertical="center" wrapText="1"/>
    </xf>
    <xf numFmtId="0" fontId="3" fillId="10" borderId="0" xfId="0" applyFont="1" applyFill="1" applyAlignment="1">
      <alignment horizontal="right" vertical="center" wrapText="1"/>
    </xf>
    <xf numFmtId="20" fontId="2" fillId="8" borderId="0" xfId="0" applyNumberFormat="1" applyFont="1" applyFill="1"/>
    <xf numFmtId="0" fontId="3" fillId="11" borderId="0" xfId="0" applyFont="1" applyFill="1" applyAlignment="1">
      <alignment horizontal="right" vertical="center" wrapText="1"/>
    </xf>
    <xf numFmtId="0" fontId="2" fillId="5" borderId="0" xfId="0" applyFont="1" applyFill="1" applyAlignment="1">
      <alignment horizontal="right"/>
    </xf>
    <xf numFmtId="0" fontId="1" fillId="5" borderId="0" xfId="0" applyFont="1" applyFill="1" applyAlignment="1">
      <alignment vertical="center"/>
    </xf>
    <xf numFmtId="0" fontId="3" fillId="12" borderId="0" xfId="0" applyFont="1" applyFill="1" applyAlignment="1">
      <alignment vertical="center"/>
    </xf>
    <xf numFmtId="0" fontId="3" fillId="12" borderId="0" xfId="0" applyFont="1" applyFill="1" applyAlignment="1">
      <alignment horizontal="right" vertical="center" wrapText="1"/>
    </xf>
    <xf numFmtId="169" fontId="2" fillId="12" borderId="0" xfId="0" applyNumberFormat="1" applyFont="1" applyFill="1"/>
    <xf numFmtId="169" fontId="2" fillId="13" borderId="0" xfId="0" applyNumberFormat="1" applyFont="1" applyFill="1"/>
    <xf numFmtId="172" fontId="2" fillId="13" borderId="0" xfId="0" applyNumberFormat="1" applyFont="1" applyFill="1"/>
    <xf numFmtId="171" fontId="2" fillId="13" borderId="0" xfId="0" applyNumberFormat="1" applyFont="1" applyFill="1"/>
    <xf numFmtId="165" fontId="2" fillId="13" borderId="0" xfId="0" applyNumberFormat="1" applyFont="1" applyFill="1"/>
    <xf numFmtId="167" fontId="2" fillId="13" borderId="0" xfId="0" applyNumberFormat="1" applyFont="1" applyFill="1"/>
    <xf numFmtId="166" fontId="2" fillId="13" borderId="0" xfId="0" applyNumberFormat="1" applyFont="1" applyFill="1"/>
    <xf numFmtId="173" fontId="2" fillId="8" borderId="0" xfId="0" applyNumberFormat="1" applyFont="1" applyFill="1"/>
    <xf numFmtId="173" fontId="2" fillId="0" borderId="0" xfId="0" applyNumberFormat="1" applyFont="1"/>
    <xf numFmtId="0" fontId="3" fillId="1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/>
    </xf>
  </cellXfs>
  <cellStyles count="1">
    <cellStyle name="Stand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400" b="0" i="0" u="none" strike="noStrike" baseline="0">
                <a:effectLst/>
              </a:rPr>
              <a:t>Energieverbrauch (Körpergewicht 75 bis 84 kg)</a:t>
            </a:r>
            <a:endParaRPr lang="de-CH"/>
          </a:p>
        </c:rich>
      </c:tx>
      <c:layout>
        <c:manualLayout>
          <c:xMode val="edge"/>
          <c:yMode val="edge"/>
          <c:x val="0.61728775624237164"/>
          <c:y val="8.974621398318952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"/>
            </c:pictureOptions>
            <c:extLst xmlns:c16r2="http://schemas.microsoft.com/office/drawing/2015/06/chart">
              <c:ext xmlns:c16="http://schemas.microsoft.com/office/drawing/2014/chart" uri="{C3380CC4-5D6E-409C-BE32-E72D297353CC}">
                <c16:uniqueId val="{00000001-9873-4174-B656-7FFB63798C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'Energieverbrauch (Lösung)'!$A$4:$A$13</c:f>
              <c:strCache>
                <c:ptCount val="10"/>
                <c:pt idx="0">
                  <c:v>Jogging schnell</c:v>
                </c:pt>
                <c:pt idx="1">
                  <c:v>Squash</c:v>
                </c:pt>
                <c:pt idx="2">
                  <c:v>Spinning</c:v>
                </c:pt>
                <c:pt idx="3">
                  <c:v>Schwimmen Brust</c:v>
                </c:pt>
                <c:pt idx="4">
                  <c:v>Schwimmen Kraul</c:v>
                </c:pt>
                <c:pt idx="5">
                  <c:v>Mountain Biking</c:v>
                </c:pt>
                <c:pt idx="6">
                  <c:v>Fussball</c:v>
                </c:pt>
                <c:pt idx="7">
                  <c:v>Snowboarden</c:v>
                </c:pt>
                <c:pt idx="8">
                  <c:v>Basketball</c:v>
                </c:pt>
                <c:pt idx="9">
                  <c:v>Jogging langsam</c:v>
                </c:pt>
              </c:strCache>
            </c:strRef>
          </c:cat>
          <c:val>
            <c:numRef>
              <c:f>'Energieverbrauch (Lösung)'!$F$4:$F$13</c:f>
              <c:numCache>
                <c:formatCode>0\ "kcal"</c:formatCode>
                <c:ptCount val="10"/>
                <c:pt idx="0">
                  <c:v>241</c:v>
                </c:pt>
                <c:pt idx="1">
                  <c:v>239</c:v>
                </c:pt>
                <c:pt idx="2">
                  <c:v>191</c:v>
                </c:pt>
                <c:pt idx="3">
                  <c:v>183</c:v>
                </c:pt>
                <c:pt idx="4">
                  <c:v>174</c:v>
                </c:pt>
                <c:pt idx="5">
                  <c:v>162</c:v>
                </c:pt>
                <c:pt idx="6">
                  <c:v>154</c:v>
                </c:pt>
                <c:pt idx="7">
                  <c:v>154</c:v>
                </c:pt>
                <c:pt idx="8">
                  <c:v>153</c:v>
                </c:pt>
                <c:pt idx="9">
                  <c:v>152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73-4174-B656-7FFB63798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6778064"/>
        <c:axId val="366778848"/>
      </c:barChart>
      <c:catAx>
        <c:axId val="3667780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6778848"/>
        <c:crosses val="autoZero"/>
        <c:auto val="1"/>
        <c:lblAlgn val="ctr"/>
        <c:lblOffset val="100"/>
        <c:noMultiLvlLbl val="0"/>
      </c:catAx>
      <c:valAx>
        <c:axId val="366778848"/>
        <c:scaling>
          <c:orientation val="minMax"/>
        </c:scaling>
        <c:delete val="0"/>
        <c:axPos val="t"/>
        <c:numFmt formatCode="0\ &quot;kcal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677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Energieverbrauch (Körpergewicht 75 bis 84 kg)</a:t>
            </a:r>
          </a:p>
        </c:rich>
      </c:tx>
      <c:layout>
        <c:manualLayout>
          <c:xMode val="edge"/>
          <c:yMode val="edge"/>
          <c:x val="0.47913025664552333"/>
          <c:y val="9.6980329640784409E-3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'Energieverbrauch (Lösung)'!$F$3</c:f>
              <c:strCache>
                <c:ptCount val="1"/>
                <c:pt idx="0">
                  <c:v>kcal</c:v>
                </c:pt>
              </c:strCache>
            </c:strRef>
          </c:tx>
          <c:invertIfNegative val="0"/>
          <c:dPt>
            <c:idx val="6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  <c:pictureOptions>
              <c:pictureFormat val="stack"/>
            </c:pictureOptions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'Energieverbrauch (Lösung)'!$A$4:$A$13</c:f>
              <c:strCache>
                <c:ptCount val="10"/>
                <c:pt idx="0">
                  <c:v>Jogging schnell</c:v>
                </c:pt>
                <c:pt idx="1">
                  <c:v>Squash</c:v>
                </c:pt>
                <c:pt idx="2">
                  <c:v>Spinning</c:v>
                </c:pt>
                <c:pt idx="3">
                  <c:v>Schwimmen Brust</c:v>
                </c:pt>
                <c:pt idx="4">
                  <c:v>Schwimmen Kraul</c:v>
                </c:pt>
                <c:pt idx="5">
                  <c:v>Mountain Biking</c:v>
                </c:pt>
                <c:pt idx="6">
                  <c:v>Fussball</c:v>
                </c:pt>
                <c:pt idx="7">
                  <c:v>Snowboarden</c:v>
                </c:pt>
                <c:pt idx="8">
                  <c:v>Basketball</c:v>
                </c:pt>
                <c:pt idx="9">
                  <c:v>Jogging langsam</c:v>
                </c:pt>
              </c:strCache>
            </c:strRef>
          </c:cat>
          <c:val>
            <c:numRef>
              <c:f>'Energieverbrauch (Lösung)'!$F$4:$F$13</c:f>
              <c:numCache>
                <c:formatCode>0\ "kcal"</c:formatCode>
                <c:ptCount val="10"/>
                <c:pt idx="0">
                  <c:v>241</c:v>
                </c:pt>
                <c:pt idx="1">
                  <c:v>239</c:v>
                </c:pt>
                <c:pt idx="2">
                  <c:v>191</c:v>
                </c:pt>
                <c:pt idx="3">
                  <c:v>183</c:v>
                </c:pt>
                <c:pt idx="4">
                  <c:v>174</c:v>
                </c:pt>
                <c:pt idx="5">
                  <c:v>162</c:v>
                </c:pt>
                <c:pt idx="6">
                  <c:v>154</c:v>
                </c:pt>
                <c:pt idx="7">
                  <c:v>154</c:v>
                </c:pt>
                <c:pt idx="8">
                  <c:v>153</c:v>
                </c:pt>
                <c:pt idx="9">
                  <c:v>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779632"/>
        <c:axId val="366780808"/>
      </c:barChart>
      <c:catAx>
        <c:axId val="3667796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66780808"/>
        <c:crosses val="autoZero"/>
        <c:auto val="1"/>
        <c:lblAlgn val="ctr"/>
        <c:lblOffset val="100"/>
        <c:noMultiLvlLbl val="0"/>
      </c:catAx>
      <c:valAx>
        <c:axId val="366780808"/>
        <c:scaling>
          <c:orientation val="minMax"/>
        </c:scaling>
        <c:delete val="0"/>
        <c:axPos val="t"/>
        <c:numFmt formatCode="0\ &quot;kcal&quot;" sourceLinked="1"/>
        <c:majorTickMark val="out"/>
        <c:minorTickMark val="none"/>
        <c:tickLblPos val="nextTo"/>
        <c:crossAx val="3667796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830580</xdr:colOff>
      <xdr:row>1</xdr:row>
      <xdr:rowOff>259080</xdr:rowOff>
    </xdr:from>
    <xdr:to>
      <xdr:col>21</xdr:col>
      <xdr:colOff>830580</xdr:colOff>
      <xdr:row>22</xdr:row>
      <xdr:rowOff>7620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24</xdr:row>
      <xdr:rowOff>0</xdr:rowOff>
    </xdr:from>
    <xdr:to>
      <xdr:col>21</xdr:col>
      <xdr:colOff>552451</xdr:colOff>
      <xdr:row>46</xdr:row>
      <xdr:rowOff>60552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851146</xdr:colOff>
      <xdr:row>1048576</xdr:row>
      <xdr:rowOff>11116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699746" cy="51698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29</xdr:row>
      <xdr:rowOff>457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7300" cy="52734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112357</xdr:rowOff>
    </xdr:from>
    <xdr:to>
      <xdr:col>8</xdr:col>
      <xdr:colOff>784861</xdr:colOff>
      <xdr:row>1</xdr:row>
      <xdr:rowOff>381031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531457"/>
          <a:ext cx="9966960" cy="2686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zoomScale="55" zoomScaleNormal="55" workbookViewId="0"/>
  </sheetViews>
  <sheetFormatPr baseColWidth="10" defaultColWidth="11" defaultRowHeight="16.8" x14ac:dyDescent="0.4"/>
  <cols>
    <col min="1" max="1" width="20.19921875" style="1" customWidth="1"/>
    <col min="2" max="10" width="11" style="1"/>
    <col min="11" max="11" width="5.59765625" style="1" bestFit="1" customWidth="1"/>
    <col min="12" max="12" width="2.09765625" style="1" customWidth="1"/>
    <col min="13" max="13" width="7.59765625" style="1" bestFit="1" customWidth="1"/>
    <col min="14" max="22" width="11.3984375" style="1" customWidth="1"/>
    <col min="23" max="16384" width="11" style="1"/>
  </cols>
  <sheetData>
    <row r="1" spans="1:22" ht="29.4" x14ac:dyDescent="0.4">
      <c r="A1" s="9" t="s">
        <v>47</v>
      </c>
      <c r="B1" s="9"/>
      <c r="C1" s="9"/>
      <c r="D1" s="9"/>
      <c r="E1" s="9"/>
      <c r="F1" s="9"/>
      <c r="G1" s="9"/>
      <c r="H1" s="9"/>
      <c r="I1" s="9"/>
      <c r="K1" s="17">
        <v>1</v>
      </c>
      <c r="L1" s="18" t="s">
        <v>51</v>
      </c>
      <c r="M1" s="19">
        <v>4.1859999999999999</v>
      </c>
    </row>
    <row r="2" spans="1:22" ht="21" customHeight="1" x14ac:dyDescent="0.4">
      <c r="A2" s="12" t="s">
        <v>48</v>
      </c>
      <c r="B2" s="13" t="s">
        <v>15</v>
      </c>
      <c r="C2" s="13"/>
      <c r="D2" s="13" t="s">
        <v>16</v>
      </c>
      <c r="E2" s="13"/>
      <c r="F2" s="13" t="s">
        <v>17</v>
      </c>
      <c r="G2" s="13"/>
      <c r="H2" s="13" t="s">
        <v>18</v>
      </c>
      <c r="I2" s="13"/>
      <c r="N2" s="39" t="s">
        <v>76</v>
      </c>
      <c r="O2" s="39"/>
    </row>
    <row r="3" spans="1:22" ht="21" customHeight="1" x14ac:dyDescent="0.4">
      <c r="A3" s="14" t="s">
        <v>52</v>
      </c>
      <c r="B3" s="14" t="s">
        <v>49</v>
      </c>
      <c r="C3" s="14" t="s">
        <v>50</v>
      </c>
      <c r="D3" s="14" t="s">
        <v>49</v>
      </c>
      <c r="E3" s="14" t="s">
        <v>50</v>
      </c>
      <c r="F3" s="14" t="s">
        <v>49</v>
      </c>
      <c r="G3" s="14" t="s">
        <v>50</v>
      </c>
      <c r="H3" s="14" t="s">
        <v>49</v>
      </c>
      <c r="I3" s="14" t="s">
        <v>50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20.399999999999999" customHeight="1" x14ac:dyDescent="0.4">
      <c r="A4" s="15" t="s">
        <v>28</v>
      </c>
      <c r="B4" s="16">
        <v>165</v>
      </c>
      <c r="C4" s="30">
        <f t="shared" ref="C4:C31" si="0">B4*$M$1</f>
        <v>690.68999999999994</v>
      </c>
      <c r="D4" s="16">
        <v>210</v>
      </c>
      <c r="E4" s="31">
        <f t="shared" ref="E4:E31" si="1">D4*$M$1</f>
        <v>879.06</v>
      </c>
      <c r="F4" s="16">
        <v>241</v>
      </c>
      <c r="G4" s="31">
        <f t="shared" ref="G4:G31" si="2">F4*$M$1</f>
        <v>1008.826</v>
      </c>
      <c r="H4" s="16">
        <v>270</v>
      </c>
      <c r="I4" s="31">
        <f t="shared" ref="I4:I31" si="3">H4*$M$1</f>
        <v>1130.22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20.399999999999999" customHeight="1" x14ac:dyDescent="0.4">
      <c r="A5" s="1" t="s">
        <v>39</v>
      </c>
      <c r="B5" s="11">
        <v>176</v>
      </c>
      <c r="C5" s="31">
        <f t="shared" si="0"/>
        <v>736.73599999999999</v>
      </c>
      <c r="D5" s="11">
        <v>207</v>
      </c>
      <c r="E5" s="31">
        <f t="shared" si="1"/>
        <v>866.50199999999995</v>
      </c>
      <c r="F5" s="11">
        <v>239</v>
      </c>
      <c r="G5" s="31">
        <f t="shared" si="2"/>
        <v>1000.454</v>
      </c>
      <c r="H5" s="11">
        <v>269</v>
      </c>
      <c r="I5" s="31">
        <f t="shared" si="3"/>
        <v>1126.0339999999999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20.399999999999999" customHeight="1" x14ac:dyDescent="0.4">
      <c r="A6" s="15" t="s">
        <v>38</v>
      </c>
      <c r="B6" s="16">
        <v>140</v>
      </c>
      <c r="C6" s="31">
        <f t="shared" si="0"/>
        <v>586.04</v>
      </c>
      <c r="D6" s="16">
        <v>165</v>
      </c>
      <c r="E6" s="31">
        <f t="shared" si="1"/>
        <v>690.68999999999994</v>
      </c>
      <c r="F6" s="16">
        <v>191</v>
      </c>
      <c r="G6" s="31">
        <f t="shared" si="2"/>
        <v>799.52599999999995</v>
      </c>
      <c r="H6" s="16">
        <v>216</v>
      </c>
      <c r="I6" s="31">
        <f t="shared" si="3"/>
        <v>904.17599999999993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20.399999999999999" customHeight="1" x14ac:dyDescent="0.4">
      <c r="A7" s="1" t="s">
        <v>32</v>
      </c>
      <c r="B7" s="11">
        <v>134</v>
      </c>
      <c r="C7" s="31">
        <f t="shared" si="0"/>
        <v>560.92399999999998</v>
      </c>
      <c r="D7" s="11">
        <v>158</v>
      </c>
      <c r="E7" s="31">
        <f t="shared" si="1"/>
        <v>661.38800000000003</v>
      </c>
      <c r="F7" s="11">
        <v>183</v>
      </c>
      <c r="G7" s="31">
        <f t="shared" si="2"/>
        <v>766.03800000000001</v>
      </c>
      <c r="H7" s="11">
        <v>206</v>
      </c>
      <c r="I7" s="31">
        <f t="shared" si="3"/>
        <v>862.31600000000003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20.399999999999999" customHeight="1" x14ac:dyDescent="0.4">
      <c r="A8" s="15" t="s">
        <v>33</v>
      </c>
      <c r="B8" s="16">
        <v>128</v>
      </c>
      <c r="C8" s="31">
        <f t="shared" si="0"/>
        <v>535.80799999999999</v>
      </c>
      <c r="D8" s="16">
        <v>152</v>
      </c>
      <c r="E8" s="31">
        <f t="shared" si="1"/>
        <v>636.27199999999993</v>
      </c>
      <c r="F8" s="16">
        <v>174</v>
      </c>
      <c r="G8" s="31">
        <f t="shared" si="2"/>
        <v>728.36400000000003</v>
      </c>
      <c r="H8" s="16">
        <v>199</v>
      </c>
      <c r="I8" s="31">
        <f t="shared" si="3"/>
        <v>833.01400000000001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20.399999999999999" customHeight="1" x14ac:dyDescent="0.4">
      <c r="A9" s="1" t="s">
        <v>29</v>
      </c>
      <c r="B9" s="11">
        <v>119</v>
      </c>
      <c r="C9" s="31">
        <f t="shared" si="0"/>
        <v>498.13400000000001</v>
      </c>
      <c r="D9" s="11">
        <v>140</v>
      </c>
      <c r="E9" s="31">
        <f t="shared" si="1"/>
        <v>586.04</v>
      </c>
      <c r="F9" s="11">
        <v>162</v>
      </c>
      <c r="G9" s="31">
        <f t="shared" si="2"/>
        <v>678.13199999999995</v>
      </c>
      <c r="H9" s="11">
        <v>183</v>
      </c>
      <c r="I9" s="31">
        <f t="shared" si="3"/>
        <v>766.03800000000001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20.399999999999999" customHeight="1" x14ac:dyDescent="0.4">
      <c r="A10" s="15" t="s">
        <v>44</v>
      </c>
      <c r="B10" s="16">
        <v>114</v>
      </c>
      <c r="C10" s="31">
        <f t="shared" si="0"/>
        <v>477.20400000000001</v>
      </c>
      <c r="D10" s="16">
        <v>134</v>
      </c>
      <c r="E10" s="31">
        <f t="shared" si="1"/>
        <v>560.92399999999998</v>
      </c>
      <c r="F10" s="16">
        <v>154</v>
      </c>
      <c r="G10" s="31">
        <f t="shared" si="2"/>
        <v>644.64400000000001</v>
      </c>
      <c r="H10" s="16">
        <v>176</v>
      </c>
      <c r="I10" s="31">
        <f t="shared" si="3"/>
        <v>736.73599999999999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20.399999999999999" customHeight="1" x14ac:dyDescent="0.4">
      <c r="A11" s="1" t="s">
        <v>35</v>
      </c>
      <c r="B11" s="11">
        <v>112</v>
      </c>
      <c r="C11" s="31">
        <f t="shared" si="0"/>
        <v>468.83199999999999</v>
      </c>
      <c r="D11" s="11">
        <v>133</v>
      </c>
      <c r="E11" s="31">
        <f t="shared" si="1"/>
        <v>556.73799999999994</v>
      </c>
      <c r="F11" s="11">
        <v>154</v>
      </c>
      <c r="G11" s="31">
        <f t="shared" si="2"/>
        <v>644.64400000000001</v>
      </c>
      <c r="H11" s="11">
        <v>173</v>
      </c>
      <c r="I11" s="31">
        <f t="shared" si="3"/>
        <v>724.178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20.399999999999999" customHeight="1" x14ac:dyDescent="0.4">
      <c r="A12" s="15" t="s">
        <v>22</v>
      </c>
      <c r="B12" s="16">
        <v>114</v>
      </c>
      <c r="C12" s="31">
        <f t="shared" si="0"/>
        <v>477.20400000000001</v>
      </c>
      <c r="D12" s="16">
        <v>135</v>
      </c>
      <c r="E12" s="31">
        <f t="shared" si="1"/>
        <v>565.11</v>
      </c>
      <c r="F12" s="16">
        <v>153</v>
      </c>
      <c r="G12" s="31">
        <f t="shared" si="2"/>
        <v>640.45799999999997</v>
      </c>
      <c r="H12" s="16">
        <v>176</v>
      </c>
      <c r="I12" s="31">
        <f t="shared" si="3"/>
        <v>736.73599999999999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20.399999999999999" customHeight="1" x14ac:dyDescent="0.4">
      <c r="A13" s="1" t="s">
        <v>27</v>
      </c>
      <c r="B13" s="11">
        <v>113</v>
      </c>
      <c r="C13" s="31">
        <f t="shared" si="0"/>
        <v>473.01799999999997</v>
      </c>
      <c r="D13" s="11">
        <v>132</v>
      </c>
      <c r="E13" s="31">
        <f t="shared" si="1"/>
        <v>552.55200000000002</v>
      </c>
      <c r="F13" s="11">
        <v>152</v>
      </c>
      <c r="G13" s="31">
        <f t="shared" si="2"/>
        <v>636.27199999999993</v>
      </c>
      <c r="H13" s="11">
        <v>165</v>
      </c>
      <c r="I13" s="31">
        <f t="shared" si="3"/>
        <v>690.68999999999994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20.399999999999999" customHeight="1" x14ac:dyDescent="0.4">
      <c r="A14" s="15" t="s">
        <v>20</v>
      </c>
      <c r="B14" s="16">
        <v>110</v>
      </c>
      <c r="C14" s="31">
        <f t="shared" si="0"/>
        <v>460.46</v>
      </c>
      <c r="D14" s="16">
        <v>129</v>
      </c>
      <c r="E14" s="31">
        <f t="shared" si="1"/>
        <v>539.99400000000003</v>
      </c>
      <c r="F14" s="16">
        <v>148</v>
      </c>
      <c r="G14" s="31">
        <f t="shared" si="2"/>
        <v>619.52800000000002</v>
      </c>
      <c r="H14" s="16">
        <v>167</v>
      </c>
      <c r="I14" s="31">
        <f t="shared" si="3"/>
        <v>699.06200000000001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 ht="20.399999999999999" customHeight="1" x14ac:dyDescent="0.4">
      <c r="A15" s="1" t="s">
        <v>34</v>
      </c>
      <c r="B15" s="11">
        <v>96</v>
      </c>
      <c r="C15" s="31">
        <f t="shared" si="0"/>
        <v>401.85599999999999</v>
      </c>
      <c r="D15" s="11">
        <v>111</v>
      </c>
      <c r="E15" s="31">
        <f t="shared" si="1"/>
        <v>464.64600000000002</v>
      </c>
      <c r="F15" s="11">
        <v>132</v>
      </c>
      <c r="G15" s="31">
        <f t="shared" si="2"/>
        <v>552.55200000000002</v>
      </c>
      <c r="H15" s="11">
        <v>150</v>
      </c>
      <c r="I15" s="31">
        <f t="shared" si="3"/>
        <v>627.9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ht="20.399999999999999" customHeight="1" x14ac:dyDescent="0.4">
      <c r="A16" s="15" t="s">
        <v>40</v>
      </c>
      <c r="B16" s="16">
        <v>90</v>
      </c>
      <c r="C16" s="31">
        <f t="shared" si="0"/>
        <v>376.74</v>
      </c>
      <c r="D16" s="16">
        <v>107</v>
      </c>
      <c r="E16" s="31">
        <f t="shared" si="1"/>
        <v>447.90199999999999</v>
      </c>
      <c r="F16" s="16">
        <v>124</v>
      </c>
      <c r="G16" s="31">
        <f t="shared" si="2"/>
        <v>519.06399999999996</v>
      </c>
      <c r="H16" s="16">
        <v>140</v>
      </c>
      <c r="I16" s="31">
        <f t="shared" si="3"/>
        <v>586.04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ht="20.399999999999999" customHeight="1" x14ac:dyDescent="0.4">
      <c r="A17" s="1" t="s">
        <v>31</v>
      </c>
      <c r="B17" s="11">
        <v>83</v>
      </c>
      <c r="C17" s="31">
        <f t="shared" si="0"/>
        <v>347.43799999999999</v>
      </c>
      <c r="D17" s="11">
        <v>98</v>
      </c>
      <c r="E17" s="31">
        <f t="shared" si="1"/>
        <v>410.22800000000001</v>
      </c>
      <c r="F17" s="11">
        <v>113</v>
      </c>
      <c r="G17" s="31">
        <f t="shared" si="2"/>
        <v>473.01799999999997</v>
      </c>
      <c r="H17" s="11">
        <v>128</v>
      </c>
      <c r="I17" s="31">
        <f t="shared" si="3"/>
        <v>535.80799999999999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 ht="20.399999999999999" customHeight="1" x14ac:dyDescent="0.4">
      <c r="A18" s="15" t="s">
        <v>24</v>
      </c>
      <c r="B18" s="16">
        <v>81</v>
      </c>
      <c r="C18" s="31">
        <f t="shared" si="0"/>
        <v>339.06599999999997</v>
      </c>
      <c r="D18" s="16">
        <v>98</v>
      </c>
      <c r="E18" s="31">
        <f t="shared" si="1"/>
        <v>410.22800000000001</v>
      </c>
      <c r="F18" s="16">
        <v>113</v>
      </c>
      <c r="G18" s="31">
        <f t="shared" si="2"/>
        <v>473.01799999999997</v>
      </c>
      <c r="H18" s="16">
        <v>126</v>
      </c>
      <c r="I18" s="31">
        <f t="shared" si="3"/>
        <v>527.43600000000004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ht="20.399999999999999" customHeight="1" x14ac:dyDescent="0.4">
      <c r="A19" s="1" t="s">
        <v>46</v>
      </c>
      <c r="B19" s="11">
        <v>80</v>
      </c>
      <c r="C19" s="31">
        <f t="shared" si="0"/>
        <v>334.88</v>
      </c>
      <c r="D19" s="11">
        <v>95</v>
      </c>
      <c r="E19" s="31">
        <f t="shared" si="1"/>
        <v>397.67</v>
      </c>
      <c r="F19" s="11">
        <v>111</v>
      </c>
      <c r="G19" s="31">
        <f t="shared" si="2"/>
        <v>464.64600000000002</v>
      </c>
      <c r="H19" s="11">
        <v>126</v>
      </c>
      <c r="I19" s="31">
        <f t="shared" si="3"/>
        <v>527.43600000000004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ht="20.399999999999999" customHeight="1" x14ac:dyDescent="0.4">
      <c r="A20" s="15" t="s">
        <v>19</v>
      </c>
      <c r="B20" s="16">
        <v>80</v>
      </c>
      <c r="C20" s="31">
        <f t="shared" si="0"/>
        <v>334.88</v>
      </c>
      <c r="D20" s="16">
        <v>96</v>
      </c>
      <c r="E20" s="31">
        <f t="shared" si="1"/>
        <v>401.85599999999999</v>
      </c>
      <c r="F20" s="16">
        <v>110</v>
      </c>
      <c r="G20" s="31">
        <f t="shared" si="2"/>
        <v>460.46</v>
      </c>
      <c r="H20" s="16">
        <v>125</v>
      </c>
      <c r="I20" s="31">
        <f t="shared" si="3"/>
        <v>523.25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 ht="20.399999999999999" customHeight="1" x14ac:dyDescent="0.4">
      <c r="A21" s="1" t="s">
        <v>21</v>
      </c>
      <c r="B21" s="11">
        <v>80</v>
      </c>
      <c r="C21" s="31">
        <f t="shared" si="0"/>
        <v>334.88</v>
      </c>
      <c r="D21" s="11">
        <v>94</v>
      </c>
      <c r="E21" s="31">
        <f t="shared" si="1"/>
        <v>393.48399999999998</v>
      </c>
      <c r="F21" s="11">
        <v>110</v>
      </c>
      <c r="G21" s="31">
        <f t="shared" si="2"/>
        <v>460.46</v>
      </c>
      <c r="H21" s="11">
        <v>123</v>
      </c>
      <c r="I21" s="31">
        <f t="shared" si="3"/>
        <v>514.87800000000004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ht="20.399999999999999" customHeight="1" x14ac:dyDescent="0.4">
      <c r="A22" s="15" t="s">
        <v>23</v>
      </c>
      <c r="B22" s="16">
        <v>80</v>
      </c>
      <c r="C22" s="31">
        <f t="shared" si="0"/>
        <v>334.88</v>
      </c>
      <c r="D22" s="16">
        <v>95</v>
      </c>
      <c r="E22" s="31">
        <f t="shared" si="1"/>
        <v>397.67</v>
      </c>
      <c r="F22" s="16">
        <v>110</v>
      </c>
      <c r="G22" s="31">
        <f t="shared" si="2"/>
        <v>460.46</v>
      </c>
      <c r="H22" s="16">
        <v>125</v>
      </c>
      <c r="I22" s="31">
        <f t="shared" si="3"/>
        <v>523.25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20.399999999999999" customHeight="1" x14ac:dyDescent="0.4">
      <c r="A23" s="1" t="s">
        <v>25</v>
      </c>
      <c r="B23" s="11">
        <v>71</v>
      </c>
      <c r="C23" s="31">
        <f t="shared" si="0"/>
        <v>297.20600000000002</v>
      </c>
      <c r="D23" s="11">
        <v>83</v>
      </c>
      <c r="E23" s="31">
        <f t="shared" si="1"/>
        <v>347.43799999999999</v>
      </c>
      <c r="F23" s="11">
        <v>96</v>
      </c>
      <c r="G23" s="31">
        <f t="shared" si="2"/>
        <v>401.85599999999999</v>
      </c>
      <c r="H23" s="11">
        <v>109</v>
      </c>
      <c r="I23" s="31">
        <f t="shared" si="3"/>
        <v>456.274</v>
      </c>
    </row>
    <row r="24" spans="1:22" ht="20.399999999999999" customHeight="1" x14ac:dyDescent="0.4">
      <c r="A24" s="15" t="s">
        <v>45</v>
      </c>
      <c r="B24" s="16">
        <v>62</v>
      </c>
      <c r="C24" s="31">
        <f t="shared" si="0"/>
        <v>259.53199999999998</v>
      </c>
      <c r="D24" s="16">
        <v>73</v>
      </c>
      <c r="E24" s="31">
        <f t="shared" si="1"/>
        <v>305.57799999999997</v>
      </c>
      <c r="F24" s="16">
        <v>84</v>
      </c>
      <c r="G24" s="31">
        <f t="shared" si="2"/>
        <v>351.62400000000002</v>
      </c>
      <c r="H24" s="16">
        <v>96</v>
      </c>
      <c r="I24" s="31">
        <f t="shared" si="3"/>
        <v>401.85599999999999</v>
      </c>
      <c r="N24" s="39" t="s">
        <v>77</v>
      </c>
      <c r="O24" s="39"/>
    </row>
    <row r="25" spans="1:22" ht="20.399999999999999" customHeight="1" x14ac:dyDescent="0.4">
      <c r="A25" s="1" t="s">
        <v>42</v>
      </c>
      <c r="B25" s="11">
        <v>58</v>
      </c>
      <c r="C25" s="31">
        <f t="shared" si="0"/>
        <v>242.78800000000001</v>
      </c>
      <c r="D25" s="11">
        <v>69</v>
      </c>
      <c r="E25" s="31">
        <f t="shared" si="1"/>
        <v>288.834</v>
      </c>
      <c r="F25" s="11">
        <v>80</v>
      </c>
      <c r="G25" s="31">
        <f t="shared" si="2"/>
        <v>334.88</v>
      </c>
      <c r="H25" s="11">
        <v>89</v>
      </c>
      <c r="I25" s="31">
        <f t="shared" si="3"/>
        <v>372.55399999999997</v>
      </c>
    </row>
    <row r="26" spans="1:22" ht="20.399999999999999" customHeight="1" x14ac:dyDescent="0.4">
      <c r="A26" s="15" t="s">
        <v>26</v>
      </c>
      <c r="B26" s="16">
        <v>54</v>
      </c>
      <c r="C26" s="31">
        <f t="shared" si="0"/>
        <v>226.04399999999998</v>
      </c>
      <c r="D26" s="16">
        <v>65</v>
      </c>
      <c r="E26" s="31">
        <f t="shared" si="1"/>
        <v>272.08999999999997</v>
      </c>
      <c r="F26" s="16">
        <v>72</v>
      </c>
      <c r="G26" s="31">
        <f t="shared" si="2"/>
        <v>301.392</v>
      </c>
      <c r="H26" s="16">
        <v>85</v>
      </c>
      <c r="I26" s="31">
        <f t="shared" si="3"/>
        <v>355.81</v>
      </c>
    </row>
    <row r="27" spans="1:22" ht="20.399999999999999" customHeight="1" x14ac:dyDescent="0.4">
      <c r="A27" s="1" t="s">
        <v>30</v>
      </c>
      <c r="B27" s="11">
        <v>51</v>
      </c>
      <c r="C27" s="31">
        <f t="shared" si="0"/>
        <v>213.48599999999999</v>
      </c>
      <c r="D27" s="11">
        <v>63</v>
      </c>
      <c r="E27" s="31">
        <f t="shared" si="1"/>
        <v>263.71800000000002</v>
      </c>
      <c r="F27" s="11">
        <v>72</v>
      </c>
      <c r="G27" s="31">
        <f t="shared" si="2"/>
        <v>301.392</v>
      </c>
      <c r="H27" s="11">
        <v>81</v>
      </c>
      <c r="I27" s="31">
        <f t="shared" si="3"/>
        <v>339.06599999999997</v>
      </c>
    </row>
    <row r="28" spans="1:22" ht="20.399999999999999" customHeight="1" x14ac:dyDescent="0.4">
      <c r="A28" s="15" t="s">
        <v>37</v>
      </c>
      <c r="B28" s="16">
        <v>54</v>
      </c>
      <c r="C28" s="31">
        <f t="shared" si="0"/>
        <v>226.04399999999998</v>
      </c>
      <c r="D28" s="16">
        <v>62</v>
      </c>
      <c r="E28" s="31">
        <f t="shared" si="1"/>
        <v>259.53199999999998</v>
      </c>
      <c r="F28" s="16">
        <v>71</v>
      </c>
      <c r="G28" s="31">
        <f t="shared" si="2"/>
        <v>297.20600000000002</v>
      </c>
      <c r="H28" s="16">
        <v>78</v>
      </c>
      <c r="I28" s="31">
        <f t="shared" si="3"/>
        <v>326.50799999999998</v>
      </c>
    </row>
    <row r="29" spans="1:22" ht="20.399999999999999" customHeight="1" x14ac:dyDescent="0.4">
      <c r="A29" s="1" t="s">
        <v>43</v>
      </c>
      <c r="B29" s="11">
        <v>52</v>
      </c>
      <c r="C29" s="31">
        <f t="shared" si="0"/>
        <v>217.672</v>
      </c>
      <c r="D29" s="11">
        <v>60</v>
      </c>
      <c r="E29" s="31">
        <f t="shared" si="1"/>
        <v>251.16</v>
      </c>
      <c r="F29" s="11">
        <v>71</v>
      </c>
      <c r="G29" s="31">
        <f t="shared" si="2"/>
        <v>297.20600000000002</v>
      </c>
      <c r="H29" s="11">
        <v>78</v>
      </c>
      <c r="I29" s="31">
        <f t="shared" si="3"/>
        <v>326.50799999999998</v>
      </c>
    </row>
    <row r="30" spans="1:22" ht="20.399999999999999" customHeight="1" x14ac:dyDescent="0.4">
      <c r="A30" s="15" t="s">
        <v>36</v>
      </c>
      <c r="B30" s="16">
        <v>45</v>
      </c>
      <c r="C30" s="31">
        <f t="shared" si="0"/>
        <v>188.37</v>
      </c>
      <c r="D30" s="16">
        <v>56</v>
      </c>
      <c r="E30" s="31">
        <f t="shared" si="1"/>
        <v>234.416</v>
      </c>
      <c r="F30" s="16">
        <v>66</v>
      </c>
      <c r="G30" s="31">
        <f t="shared" si="2"/>
        <v>276.27600000000001</v>
      </c>
      <c r="H30" s="16">
        <v>76</v>
      </c>
      <c r="I30" s="31">
        <f t="shared" si="3"/>
        <v>318.13599999999997</v>
      </c>
    </row>
    <row r="31" spans="1:22" ht="20.399999999999999" customHeight="1" x14ac:dyDescent="0.4">
      <c r="A31" s="1" t="s">
        <v>41</v>
      </c>
      <c r="B31" s="11">
        <v>42</v>
      </c>
      <c r="C31" s="31">
        <f t="shared" si="0"/>
        <v>175.81200000000001</v>
      </c>
      <c r="D31" s="11">
        <v>50</v>
      </c>
      <c r="E31" s="31">
        <f t="shared" si="1"/>
        <v>209.3</v>
      </c>
      <c r="F31" s="11">
        <v>56</v>
      </c>
      <c r="G31" s="31">
        <f t="shared" si="2"/>
        <v>234.416</v>
      </c>
      <c r="H31" s="11">
        <v>64</v>
      </c>
      <c r="I31" s="31">
        <f t="shared" si="3"/>
        <v>267.904</v>
      </c>
    </row>
  </sheetData>
  <sortState ref="A1:J31">
    <sortCondition descending="1" ref="F3:F31"/>
  </sortState>
  <mergeCells count="2">
    <mergeCell ref="N24:O24"/>
    <mergeCell ref="N2:O2"/>
  </mergeCells>
  <pageMargins left="0.70866141732283472" right="0.70866141732283472" top="0.78740157480314965" bottom="0.78740157480314965" header="0.31496062992125984" footer="0.31496062992125984"/>
  <pageSetup paperSize="9" scale="51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activeCell="A30" sqref="A30:XFD30"/>
    </sheetView>
  </sheetViews>
  <sheetFormatPr baseColWidth="10" defaultColWidth="0" defaultRowHeight="16.649999999999999" customHeight="1" zeroHeight="1" x14ac:dyDescent="0.4"/>
  <cols>
    <col min="1" max="8" width="11.59765625" style="20" customWidth="1"/>
    <col min="9" max="9" width="10.19921875" style="20" customWidth="1"/>
    <col min="10" max="10" width="11.19921875" style="20" customWidth="1"/>
    <col min="11" max="12" width="0" style="20" hidden="1" customWidth="1"/>
    <col min="13" max="16384" width="11.59765625" style="20" hidden="1"/>
  </cols>
  <sheetData>
    <row r="1" ht="12.6" customHeight="1" x14ac:dyDescent="0.4"/>
    <row r="2" ht="12.6" customHeight="1" x14ac:dyDescent="0.4"/>
    <row r="3" ht="12.6" customHeight="1" x14ac:dyDescent="0.4"/>
    <row r="4" ht="12.6" customHeight="1" x14ac:dyDescent="0.4"/>
    <row r="5" ht="12.6" customHeight="1" x14ac:dyDescent="0.4"/>
    <row r="6" ht="12.6" customHeight="1" x14ac:dyDescent="0.4"/>
    <row r="7" ht="12.6" customHeight="1" x14ac:dyDescent="0.4"/>
    <row r="8" ht="12.6" customHeight="1" x14ac:dyDescent="0.4"/>
    <row r="9" ht="12.6" customHeight="1" x14ac:dyDescent="0.4"/>
    <row r="10" ht="12.6" customHeight="1" x14ac:dyDescent="0.4"/>
    <row r="11" ht="12.6" customHeight="1" x14ac:dyDescent="0.4"/>
    <row r="12" ht="12.6" customHeight="1" x14ac:dyDescent="0.4"/>
    <row r="13" ht="12.6" customHeight="1" x14ac:dyDescent="0.4"/>
    <row r="14" ht="12.6" customHeight="1" x14ac:dyDescent="0.4"/>
    <row r="15" ht="12.6" customHeight="1" x14ac:dyDescent="0.4"/>
    <row r="16" ht="12.6" customHeight="1" x14ac:dyDescent="0.4"/>
    <row r="17" ht="12.6" customHeight="1" x14ac:dyDescent="0.4"/>
    <row r="18" ht="12.6" customHeight="1" x14ac:dyDescent="0.4"/>
    <row r="19" ht="12.6" customHeight="1" x14ac:dyDescent="0.4"/>
    <row r="20" ht="12.6" customHeight="1" x14ac:dyDescent="0.4"/>
    <row r="21" ht="12.6" customHeight="1" x14ac:dyDescent="0.4"/>
    <row r="22" ht="12.6" customHeight="1" x14ac:dyDescent="0.4"/>
    <row r="23" ht="12.6" customHeight="1" x14ac:dyDescent="0.4"/>
    <row r="24" ht="12.6" customHeight="1" x14ac:dyDescent="0.4"/>
    <row r="25" ht="12.6" customHeight="1" x14ac:dyDescent="0.4"/>
    <row r="26" ht="12.6" customHeight="1" x14ac:dyDescent="0.4"/>
    <row r="27" ht="12.6" customHeight="1" x14ac:dyDescent="0.4"/>
    <row r="28" ht="12.6" customHeight="1" x14ac:dyDescent="0.4"/>
    <row r="29" ht="12.6" customHeight="1" x14ac:dyDescent="0.4"/>
    <row r="30" ht="10.8" customHeight="1" x14ac:dyDescent="0.4"/>
    <row r="31" ht="10.199999999999999" customHeight="1" x14ac:dyDescent="0.4"/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A27" sqref="A27:XFD27"/>
    </sheetView>
  </sheetViews>
  <sheetFormatPr baseColWidth="10" defaultColWidth="0" defaultRowHeight="16.649999999999999" customHeight="1" zeroHeight="1" x14ac:dyDescent="0.4"/>
  <cols>
    <col min="1" max="8" width="11.59765625" style="20" customWidth="1"/>
    <col min="9" max="9" width="12.59765625" style="20" customWidth="1"/>
    <col min="10" max="10" width="11.09765625" style="20" customWidth="1"/>
    <col min="11" max="12" width="0" style="20" hidden="1" customWidth="1"/>
    <col min="13" max="16384" width="11.59765625" style="20" hidden="1"/>
  </cols>
  <sheetData>
    <row r="1" ht="14.4" customHeight="1" x14ac:dyDescent="0.4"/>
    <row r="2" ht="14.4" customHeight="1" x14ac:dyDescent="0.4"/>
    <row r="3" ht="14.4" customHeight="1" x14ac:dyDescent="0.4"/>
    <row r="4" ht="14.4" customHeight="1" x14ac:dyDescent="0.4"/>
    <row r="5" ht="14.4" customHeight="1" x14ac:dyDescent="0.4"/>
    <row r="6" ht="14.4" customHeight="1" x14ac:dyDescent="0.4"/>
    <row r="7" ht="14.4" customHeight="1" x14ac:dyDescent="0.4"/>
    <row r="8" ht="14.4" customHeight="1" x14ac:dyDescent="0.4"/>
    <row r="9" ht="14.4" customHeight="1" x14ac:dyDescent="0.4"/>
    <row r="10" ht="14.4" customHeight="1" x14ac:dyDescent="0.4"/>
    <row r="11" ht="14.4" customHeight="1" x14ac:dyDescent="0.4"/>
    <row r="12" ht="14.4" customHeight="1" x14ac:dyDescent="0.4"/>
    <row r="13" ht="14.4" customHeight="1" x14ac:dyDescent="0.4"/>
    <row r="14" ht="14.4" customHeight="1" x14ac:dyDescent="0.4"/>
    <row r="15" ht="14.4" customHeight="1" x14ac:dyDescent="0.4"/>
    <row r="16" ht="14.4" customHeight="1" x14ac:dyDescent="0.4"/>
    <row r="17" ht="14.4" customHeight="1" x14ac:dyDescent="0.4"/>
    <row r="18" ht="14.4" customHeight="1" x14ac:dyDescent="0.4"/>
    <row r="19" ht="14.4" customHeight="1" x14ac:dyDescent="0.4"/>
    <row r="20" ht="14.4" customHeight="1" x14ac:dyDescent="0.4"/>
    <row r="21" ht="14.4" customHeight="1" x14ac:dyDescent="0.4"/>
    <row r="22" ht="14.4" customHeight="1" x14ac:dyDescent="0.4"/>
    <row r="23" ht="14.4" customHeight="1" x14ac:dyDescent="0.4"/>
    <row r="24" ht="14.4" customHeight="1" x14ac:dyDescent="0.4"/>
    <row r="25" ht="14.4" customHeight="1" x14ac:dyDescent="0.4"/>
    <row r="26" ht="14.4" customHeight="1" x14ac:dyDescent="0.4"/>
    <row r="27" ht="13.2" customHeight="1" x14ac:dyDescent="0.4"/>
    <row r="28" ht="13.8" customHeight="1" x14ac:dyDescent="0.4"/>
    <row r="29" ht="13.8" customHeight="1" x14ac:dyDescent="0.4"/>
    <row r="30" ht="14.4" hidden="1" customHeight="1" x14ac:dyDescent="0.4"/>
    <row r="31" ht="14.4" hidden="1" customHeight="1" x14ac:dyDescent="0.4"/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baseColWidth="10" defaultColWidth="11.19921875" defaultRowHeight="16.8" x14ac:dyDescent="0.4"/>
  <cols>
    <col min="1" max="1" width="38.69921875" style="7" bestFit="1" customWidth="1"/>
    <col min="2" max="2" width="6" style="7" bestFit="1" customWidth="1"/>
    <col min="3" max="3" width="11.19921875" style="7"/>
    <col min="4" max="4" width="17" style="7" bestFit="1" customWidth="1"/>
    <col min="5" max="5" width="9.8984375" style="7" bestFit="1" customWidth="1"/>
    <col min="6" max="6" width="11.19921875" style="7"/>
    <col min="7" max="7" width="14.69921875" style="7" bestFit="1" customWidth="1"/>
    <col min="8" max="8" width="11.69921875" style="7" bestFit="1" customWidth="1"/>
    <col min="9" max="16384" width="11.19921875" style="7"/>
  </cols>
  <sheetData>
    <row r="1" spans="1:9" s="1" customFormat="1" ht="33" customHeight="1" x14ac:dyDescent="0.4">
      <c r="A1" s="9" t="s">
        <v>0</v>
      </c>
      <c r="B1" s="4"/>
      <c r="C1" s="4"/>
      <c r="D1" s="4"/>
      <c r="E1" s="4"/>
      <c r="F1" s="4"/>
      <c r="G1" s="4"/>
      <c r="H1" s="4"/>
      <c r="I1" s="4"/>
    </row>
    <row r="2" spans="1:9" s="1" customFormat="1" ht="48" customHeight="1" x14ac:dyDescent="0.4">
      <c r="A2" s="4"/>
      <c r="B2" s="4"/>
      <c r="C2" s="4"/>
      <c r="D2" s="4"/>
      <c r="E2" s="4"/>
      <c r="F2" s="4"/>
      <c r="G2" s="4"/>
      <c r="H2" s="4"/>
      <c r="I2" s="4"/>
    </row>
    <row r="3" spans="1:9" s="1" customFormat="1" x14ac:dyDescent="0.4">
      <c r="A3" s="5"/>
      <c r="B3" s="5"/>
      <c r="C3" s="5"/>
      <c r="D3" s="5"/>
      <c r="E3" s="5"/>
      <c r="F3" s="5"/>
      <c r="G3" s="5"/>
      <c r="H3" s="5"/>
      <c r="I3" s="5"/>
    </row>
    <row r="4" spans="1:9" s="1" customFormat="1" ht="22.2" customHeight="1" x14ac:dyDescent="0.4">
      <c r="A4" s="1" t="s">
        <v>13</v>
      </c>
      <c r="B4" s="1">
        <v>655.1</v>
      </c>
      <c r="C4" s="5"/>
      <c r="D4" s="1" t="s">
        <v>4</v>
      </c>
      <c r="E4" s="2">
        <v>36075</v>
      </c>
      <c r="F4" s="5"/>
      <c r="G4" s="1" t="s">
        <v>11</v>
      </c>
      <c r="H4" s="36">
        <f ca="1">B4+(B6*E$5)+(B8*E$6)-(B10*E$7)</f>
        <v>1474</v>
      </c>
      <c r="I4" s="5"/>
    </row>
    <row r="5" spans="1:9" s="1" customFormat="1" ht="22.2" customHeight="1" x14ac:dyDescent="0.4">
      <c r="A5" s="8" t="s">
        <v>14</v>
      </c>
      <c r="B5" s="1">
        <v>66.47</v>
      </c>
      <c r="C5" s="5"/>
      <c r="D5" s="8" t="s">
        <v>1</v>
      </c>
      <c r="E5" s="3">
        <v>61</v>
      </c>
      <c r="F5" s="5"/>
      <c r="G5" s="8" t="s">
        <v>12</v>
      </c>
      <c r="H5" s="36">
        <f ca="1">B5+(B7*E$5)+(B9*E$6)-(B11*E$7)</f>
        <v>1656.5700000000002</v>
      </c>
      <c r="I5" s="5"/>
    </row>
    <row r="6" spans="1:9" s="1" customFormat="1" ht="22.2" customHeight="1" x14ac:dyDescent="0.4">
      <c r="A6" s="1" t="s">
        <v>5</v>
      </c>
      <c r="B6" s="1">
        <v>9.6</v>
      </c>
      <c r="C6" s="5"/>
      <c r="D6" s="1" t="s">
        <v>2</v>
      </c>
      <c r="E6" s="34">
        <v>174</v>
      </c>
      <c r="F6" s="5"/>
      <c r="I6" s="5"/>
    </row>
    <row r="7" spans="1:9" s="1" customFormat="1" ht="22.2" customHeight="1" x14ac:dyDescent="0.4">
      <c r="A7" s="8" t="s">
        <v>6</v>
      </c>
      <c r="B7" s="1">
        <v>13.7</v>
      </c>
      <c r="C7" s="5"/>
      <c r="D7" s="8" t="s">
        <v>3</v>
      </c>
      <c r="E7" s="35">
        <f ca="1">DATEDIF(E4,TODAY(),"y")</f>
        <v>17</v>
      </c>
      <c r="F7" s="5"/>
      <c r="I7" s="5"/>
    </row>
    <row r="8" spans="1:9" s="1" customFormat="1" ht="22.2" customHeight="1" x14ac:dyDescent="0.4">
      <c r="A8" s="1" t="s">
        <v>7</v>
      </c>
      <c r="B8" s="1">
        <v>1.8</v>
      </c>
      <c r="C8" s="5"/>
      <c r="F8" s="5"/>
      <c r="I8" s="5"/>
    </row>
    <row r="9" spans="1:9" s="1" customFormat="1" ht="22.2" customHeight="1" x14ac:dyDescent="0.4">
      <c r="A9" s="8" t="s">
        <v>8</v>
      </c>
      <c r="B9" s="1">
        <v>5</v>
      </c>
      <c r="C9" s="5"/>
      <c r="F9" s="5"/>
      <c r="I9" s="5"/>
    </row>
    <row r="10" spans="1:9" s="1" customFormat="1" ht="22.2" customHeight="1" x14ac:dyDescent="0.4">
      <c r="A10" s="1" t="s">
        <v>9</v>
      </c>
      <c r="B10" s="1">
        <v>4.7</v>
      </c>
      <c r="C10" s="5"/>
      <c r="F10" s="5"/>
      <c r="I10" s="5"/>
    </row>
    <row r="11" spans="1:9" s="1" customFormat="1" ht="22.2" customHeight="1" x14ac:dyDescent="0.4">
      <c r="A11" s="8" t="s">
        <v>10</v>
      </c>
      <c r="B11" s="1">
        <v>6.8</v>
      </c>
      <c r="C11" s="5"/>
      <c r="F11" s="5"/>
      <c r="I11" s="5"/>
    </row>
    <row r="27" spans="2:2" x14ac:dyDescent="0.4">
      <c r="B27" s="6"/>
    </row>
  </sheetData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sqref="A1:J3"/>
    </sheetView>
  </sheetViews>
  <sheetFormatPr baseColWidth="10" defaultColWidth="11" defaultRowHeight="16.8" x14ac:dyDescent="0.4"/>
  <cols>
    <col min="1" max="1" width="10.69921875" style="1" customWidth="1"/>
    <col min="2" max="9" width="18.59765625" style="1" customWidth="1"/>
    <col min="10" max="10" width="22.59765625" style="1" customWidth="1"/>
    <col min="11" max="11" width="14" style="1" customWidth="1"/>
    <col min="12" max="16384" width="11" style="1"/>
  </cols>
  <sheetData>
    <row r="1" spans="1:11" ht="29.4" customHeight="1" x14ac:dyDescent="0.4">
      <c r="A1" s="40" t="s">
        <v>53</v>
      </c>
      <c r="B1" s="40"/>
      <c r="C1" s="40"/>
      <c r="D1" s="40"/>
      <c r="E1" s="40"/>
      <c r="F1" s="40"/>
      <c r="G1" s="40"/>
      <c r="H1" s="40"/>
      <c r="I1" s="40"/>
      <c r="J1" s="40"/>
      <c r="K1" s="10"/>
    </row>
    <row r="2" spans="1:11" ht="29.4" customHeight="1" x14ac:dyDescent="0.4">
      <c r="A2" s="40"/>
      <c r="B2" s="40"/>
      <c r="C2" s="40"/>
      <c r="D2" s="40"/>
      <c r="E2" s="40"/>
      <c r="F2" s="40"/>
      <c r="G2" s="40"/>
      <c r="H2" s="40"/>
      <c r="I2" s="40"/>
      <c r="J2" s="40"/>
      <c r="K2" s="10"/>
    </row>
    <row r="3" spans="1:11" ht="26.4" customHeight="1" x14ac:dyDescent="0.4">
      <c r="A3" s="40"/>
      <c r="B3" s="40"/>
      <c r="C3" s="40"/>
      <c r="D3" s="40"/>
      <c r="E3" s="40"/>
      <c r="F3" s="40"/>
      <c r="G3" s="40"/>
      <c r="H3" s="40"/>
      <c r="I3" s="40"/>
      <c r="J3" s="40"/>
      <c r="K3" s="10"/>
    </row>
    <row r="4" spans="1:11" ht="26.4" customHeight="1" x14ac:dyDescent="0.4">
      <c r="A4" s="27"/>
      <c r="B4" s="27"/>
      <c r="C4" s="27"/>
      <c r="D4" s="26"/>
      <c r="E4" s="10"/>
      <c r="F4" s="10"/>
      <c r="G4" s="10"/>
      <c r="H4" s="10"/>
      <c r="I4" s="10"/>
      <c r="J4" s="10"/>
      <c r="K4" s="10"/>
    </row>
    <row r="5" spans="1:11" ht="50.4" x14ac:dyDescent="0.4">
      <c r="A5" s="28" t="s">
        <v>55</v>
      </c>
      <c r="B5" s="28" t="s">
        <v>52</v>
      </c>
      <c r="C5" s="29" t="s">
        <v>54</v>
      </c>
      <c r="D5" s="29" t="s">
        <v>75</v>
      </c>
      <c r="E5" s="22" t="s">
        <v>69</v>
      </c>
      <c r="F5" s="22" t="s">
        <v>70</v>
      </c>
      <c r="G5" s="22" t="s">
        <v>71</v>
      </c>
      <c r="H5" s="22" t="s">
        <v>72</v>
      </c>
      <c r="I5" s="23" t="s">
        <v>73</v>
      </c>
      <c r="J5" s="25" t="s">
        <v>74</v>
      </c>
      <c r="K5" s="10"/>
    </row>
    <row r="6" spans="1:11" ht="20.399999999999999" customHeight="1" x14ac:dyDescent="0.4">
      <c r="A6" s="15" t="s">
        <v>56</v>
      </c>
      <c r="B6" s="15" t="s">
        <v>28</v>
      </c>
      <c r="C6" s="37">
        <v>840.45</v>
      </c>
      <c r="D6" s="16">
        <f>ROUND(C6,0)</f>
        <v>840</v>
      </c>
      <c r="E6" s="24">
        <v>0.19444444444444445</v>
      </c>
      <c r="F6" s="24">
        <v>0.20486111111111113</v>
      </c>
      <c r="G6" s="24">
        <v>0.19097222222222221</v>
      </c>
      <c r="H6" s="24">
        <v>0.16319444444444445</v>
      </c>
      <c r="I6" s="32">
        <f>SUM(E6:H6)</f>
        <v>0.75347222222222221</v>
      </c>
      <c r="J6" s="33">
        <f>I6*C6*24</f>
        <v>15198.137500000001</v>
      </c>
      <c r="K6" s="10"/>
    </row>
    <row r="7" spans="1:11" ht="20.399999999999999" customHeight="1" x14ac:dyDescent="0.4">
      <c r="A7" s="1" t="s">
        <v>57</v>
      </c>
      <c r="B7" s="1" t="s">
        <v>39</v>
      </c>
      <c r="C7" s="38">
        <v>828.3</v>
      </c>
      <c r="D7" s="11">
        <f t="shared" ref="D7:D18" si="0">ROUND(C7,0)</f>
        <v>828</v>
      </c>
      <c r="E7" s="21">
        <v>0.13194444444444445</v>
      </c>
      <c r="F7" s="21">
        <v>0.1423611111111111</v>
      </c>
      <c r="G7" s="21">
        <v>0.16666666666666666</v>
      </c>
      <c r="H7" s="21">
        <v>0.18055555555555555</v>
      </c>
      <c r="I7" s="32">
        <f t="shared" ref="I7:I18" si="1">SUM(E7:H7)</f>
        <v>0.62152777777777779</v>
      </c>
      <c r="J7" s="33">
        <f t="shared" ref="J7:J18" si="2">I7*C7*24</f>
        <v>12355.475</v>
      </c>
      <c r="K7" s="10"/>
    </row>
    <row r="8" spans="1:11" ht="20.399999999999999" customHeight="1" x14ac:dyDescent="0.4">
      <c r="A8" s="15" t="s">
        <v>58</v>
      </c>
      <c r="B8" s="15" t="s">
        <v>38</v>
      </c>
      <c r="C8" s="37">
        <v>660.1</v>
      </c>
      <c r="D8" s="16">
        <f t="shared" si="0"/>
        <v>660</v>
      </c>
      <c r="E8" s="24">
        <v>0.23611111111111113</v>
      </c>
      <c r="F8" s="24">
        <v>0.27083333333333331</v>
      </c>
      <c r="G8" s="24">
        <v>0.2986111111111111</v>
      </c>
      <c r="H8" s="24">
        <v>0.28472222222222221</v>
      </c>
      <c r="I8" s="32">
        <f t="shared" si="1"/>
        <v>1.0902777777777777</v>
      </c>
      <c r="J8" s="33">
        <f t="shared" si="2"/>
        <v>17272.616666666665</v>
      </c>
      <c r="K8" s="10"/>
    </row>
    <row r="9" spans="1:11" ht="20.399999999999999" customHeight="1" x14ac:dyDescent="0.4">
      <c r="A9" s="1" t="s">
        <v>59</v>
      </c>
      <c r="B9" s="1" t="s">
        <v>33</v>
      </c>
      <c r="C9" s="38">
        <v>608.70000000000005</v>
      </c>
      <c r="D9" s="11">
        <f t="shared" si="0"/>
        <v>609</v>
      </c>
      <c r="E9" s="21">
        <v>0.25694444444444448</v>
      </c>
      <c r="F9" s="21">
        <v>0.24305555555555555</v>
      </c>
      <c r="G9" s="21">
        <v>0.27083333333333331</v>
      </c>
      <c r="H9" s="21">
        <v>0.24652777777777779</v>
      </c>
      <c r="I9" s="32">
        <f t="shared" si="1"/>
        <v>1.0173611111111112</v>
      </c>
      <c r="J9" s="33">
        <f t="shared" si="2"/>
        <v>14862.425000000003</v>
      </c>
      <c r="K9" s="10"/>
    </row>
    <row r="10" spans="1:11" ht="20.399999999999999" customHeight="1" x14ac:dyDescent="0.4">
      <c r="A10" s="15" t="s">
        <v>60</v>
      </c>
      <c r="B10" s="15" t="s">
        <v>29</v>
      </c>
      <c r="C10" s="37">
        <v>560.79999999999995</v>
      </c>
      <c r="D10" s="16">
        <f t="shared" si="0"/>
        <v>561</v>
      </c>
      <c r="E10" s="24">
        <v>0.4375</v>
      </c>
      <c r="F10" s="24">
        <v>0.40972222222222227</v>
      </c>
      <c r="G10" s="24">
        <v>0.40277777777777773</v>
      </c>
      <c r="H10" s="24">
        <v>0.43055555555555558</v>
      </c>
      <c r="I10" s="32">
        <f t="shared" si="1"/>
        <v>1.6805555555555556</v>
      </c>
      <c r="J10" s="33">
        <f t="shared" si="2"/>
        <v>22618.933333333334</v>
      </c>
      <c r="K10" s="10"/>
    </row>
    <row r="11" spans="1:11" ht="20.399999999999999" customHeight="1" x14ac:dyDescent="0.4">
      <c r="A11" s="1" t="s">
        <v>61</v>
      </c>
      <c r="B11" s="1" t="s">
        <v>44</v>
      </c>
      <c r="C11" s="38">
        <v>536.9</v>
      </c>
      <c r="D11" s="11">
        <f t="shared" si="0"/>
        <v>537</v>
      </c>
      <c r="E11" s="21">
        <v>0.22916666666666666</v>
      </c>
      <c r="F11" s="21">
        <v>0.21527777777777779</v>
      </c>
      <c r="G11" s="21">
        <v>0.20138888888888887</v>
      </c>
      <c r="H11" s="21">
        <v>0.25</v>
      </c>
      <c r="I11" s="32">
        <f t="shared" si="1"/>
        <v>0.89583333333333326</v>
      </c>
      <c r="J11" s="33">
        <f t="shared" si="2"/>
        <v>11543.349999999999</v>
      </c>
      <c r="K11" s="10"/>
    </row>
    <row r="12" spans="1:11" ht="20.399999999999999" customHeight="1" x14ac:dyDescent="0.4">
      <c r="A12" s="15" t="s">
        <v>62</v>
      </c>
      <c r="B12" s="15" t="s">
        <v>35</v>
      </c>
      <c r="C12" s="37">
        <v>532.5</v>
      </c>
      <c r="D12" s="16">
        <f t="shared" si="0"/>
        <v>533</v>
      </c>
      <c r="E12" s="24">
        <v>0.30555555555555552</v>
      </c>
      <c r="F12" s="24">
        <v>0.35416666666666669</v>
      </c>
      <c r="G12" s="24">
        <v>0.3263888888888889</v>
      </c>
      <c r="H12" s="24">
        <v>0.3611111111111111</v>
      </c>
      <c r="I12" s="32">
        <f t="shared" si="1"/>
        <v>1.3472222222222223</v>
      </c>
      <c r="J12" s="33">
        <f t="shared" si="2"/>
        <v>17217.5</v>
      </c>
      <c r="K12" s="10"/>
    </row>
    <row r="13" spans="1:11" ht="20.399999999999999" customHeight="1" x14ac:dyDescent="0.4">
      <c r="A13" s="1" t="s">
        <v>63</v>
      </c>
      <c r="B13" s="1" t="s">
        <v>22</v>
      </c>
      <c r="C13" s="38">
        <v>540.29999999999995</v>
      </c>
      <c r="D13" s="11">
        <f t="shared" si="0"/>
        <v>540</v>
      </c>
      <c r="E13" s="21">
        <v>0.30555555555555552</v>
      </c>
      <c r="F13" s="21">
        <v>0.1875</v>
      </c>
      <c r="G13" s="21">
        <v>0.21527777777777779</v>
      </c>
      <c r="H13" s="21">
        <v>0.19444444444444445</v>
      </c>
      <c r="I13" s="32">
        <f t="shared" si="1"/>
        <v>0.90277777777777768</v>
      </c>
      <c r="J13" s="33">
        <f t="shared" si="2"/>
        <v>11706.499999999998</v>
      </c>
      <c r="K13" s="10"/>
    </row>
    <row r="14" spans="1:11" ht="20.399999999999999" customHeight="1" x14ac:dyDescent="0.4">
      <c r="A14" s="15" t="s">
        <v>64</v>
      </c>
      <c r="B14" s="15" t="s">
        <v>34</v>
      </c>
      <c r="C14" s="37">
        <v>444.5</v>
      </c>
      <c r="D14" s="16">
        <f t="shared" si="0"/>
        <v>445</v>
      </c>
      <c r="E14" s="24">
        <v>0.28472222222222221</v>
      </c>
      <c r="F14" s="24">
        <v>0.25694444444444448</v>
      </c>
      <c r="G14" s="24">
        <v>0.1423611111111111</v>
      </c>
      <c r="H14" s="24">
        <v>0.27083333333333331</v>
      </c>
      <c r="I14" s="32">
        <f t="shared" si="1"/>
        <v>0.95486111111111116</v>
      </c>
      <c r="J14" s="33">
        <f t="shared" si="2"/>
        <v>10186.458333333334</v>
      </c>
      <c r="K14" s="10"/>
    </row>
    <row r="15" spans="1:11" ht="20.399999999999999" customHeight="1" x14ac:dyDescent="0.4">
      <c r="A15" s="1" t="s">
        <v>65</v>
      </c>
      <c r="B15" s="1" t="s">
        <v>40</v>
      </c>
      <c r="C15" s="38">
        <v>428.3</v>
      </c>
      <c r="D15" s="11">
        <f t="shared" si="0"/>
        <v>428</v>
      </c>
      <c r="E15" s="21">
        <v>0.24652777777777779</v>
      </c>
      <c r="F15" s="21">
        <v>0.4375</v>
      </c>
      <c r="G15" s="21">
        <v>0.27083333333333331</v>
      </c>
      <c r="H15" s="21">
        <v>0.24305555555555555</v>
      </c>
      <c r="I15" s="32">
        <f t="shared" si="1"/>
        <v>1.1979166666666667</v>
      </c>
      <c r="J15" s="33">
        <f t="shared" si="2"/>
        <v>12313.625</v>
      </c>
      <c r="K15" s="10"/>
    </row>
    <row r="16" spans="1:11" ht="20.399999999999999" customHeight="1" x14ac:dyDescent="0.4">
      <c r="A16" s="15" t="s">
        <v>66</v>
      </c>
      <c r="B16" s="15" t="s">
        <v>31</v>
      </c>
      <c r="C16" s="37">
        <v>392.5</v>
      </c>
      <c r="D16" s="16">
        <f t="shared" si="0"/>
        <v>393</v>
      </c>
      <c r="E16" s="24">
        <v>0.43055555555555558</v>
      </c>
      <c r="F16" s="24">
        <v>0.22916666666666666</v>
      </c>
      <c r="G16" s="24">
        <v>0.24305555555555555</v>
      </c>
      <c r="H16" s="24">
        <v>0.40972222222222227</v>
      </c>
      <c r="I16" s="32">
        <f t="shared" si="1"/>
        <v>1.3125</v>
      </c>
      <c r="J16" s="33">
        <f t="shared" si="2"/>
        <v>12363.75</v>
      </c>
      <c r="K16" s="10"/>
    </row>
    <row r="17" spans="1:11" ht="20.399999999999999" customHeight="1" x14ac:dyDescent="0.4">
      <c r="A17" s="1" t="s">
        <v>67</v>
      </c>
      <c r="B17" s="1" t="s">
        <v>21</v>
      </c>
      <c r="C17" s="38">
        <v>376.5</v>
      </c>
      <c r="D17" s="11">
        <f t="shared" si="0"/>
        <v>377</v>
      </c>
      <c r="E17" s="21">
        <v>0.25</v>
      </c>
      <c r="F17" s="21">
        <v>0.40277777777777773</v>
      </c>
      <c r="G17" s="21">
        <v>0.40972222222222227</v>
      </c>
      <c r="H17" s="21">
        <v>0.21527777777777779</v>
      </c>
      <c r="I17" s="32">
        <f t="shared" si="1"/>
        <v>1.2777777777777777</v>
      </c>
      <c r="J17" s="33">
        <f t="shared" si="2"/>
        <v>11546</v>
      </c>
      <c r="K17" s="10"/>
    </row>
    <row r="18" spans="1:11" ht="20.399999999999999" customHeight="1" x14ac:dyDescent="0.4">
      <c r="A18" s="15" t="s">
        <v>68</v>
      </c>
      <c r="B18" s="15" t="s">
        <v>41</v>
      </c>
      <c r="C18" s="37">
        <v>200.4</v>
      </c>
      <c r="D18" s="16">
        <f t="shared" si="0"/>
        <v>200</v>
      </c>
      <c r="E18" s="24">
        <v>0.24652777777777779</v>
      </c>
      <c r="F18" s="24">
        <v>0.20138888888888887</v>
      </c>
      <c r="G18" s="24">
        <v>0.21527777777777779</v>
      </c>
      <c r="H18" s="24">
        <v>0.40277777777777773</v>
      </c>
      <c r="I18" s="32">
        <f t="shared" si="1"/>
        <v>1.0659722222222221</v>
      </c>
      <c r="J18" s="33">
        <f t="shared" si="2"/>
        <v>5126.8999999999996</v>
      </c>
      <c r="K18" s="10"/>
    </row>
    <row r="19" spans="1:11" x14ac:dyDescent="0.4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</sheetData>
  <mergeCells count="1">
    <mergeCell ref="A1:J3"/>
  </mergeCells>
  <conditionalFormatting sqref="E6:H18">
    <cfRule type="cellIs" dxfId="0" priority="1" operator="greaterThan">
      <formula>0.291666666666667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Energieverbrauch (Lösung)</vt:lpstr>
      <vt:lpstr>Musterdiagramm 2010</vt:lpstr>
      <vt:lpstr>Musterdiagramm 2013</vt:lpstr>
      <vt:lpstr>Grundumsatz (Lösung)</vt:lpstr>
      <vt:lpstr>Leistungsvergleich (Lösung)</vt:lpstr>
      <vt:lpstr>'Energieverbrauch (Lösung)'!Druckbereich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2016-04-14T17:08:29Z</cp:lastPrinted>
  <dcterms:created xsi:type="dcterms:W3CDTF">2015-04-30T12:13:03Z</dcterms:created>
  <dcterms:modified xsi:type="dcterms:W3CDTF">2016-04-14T17:08:42Z</dcterms:modified>
</cp:coreProperties>
</file>