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sf\Home\Documents\Daten David\Autor IKA\2019\V11_B2_QV-2019_David_07-01-2019\B2_Musterloesungen\"/>
    </mc:Choice>
  </mc:AlternateContent>
  <xr:revisionPtr revIDLastSave="0" documentId="13_ncr:1_{1DFE36D2-1CEA-4FEE-B08B-86CFAC233E71}" xr6:coauthVersionLast="40" xr6:coauthVersionMax="40" xr10:uidLastSave="{00000000-0000-0000-0000-000000000000}"/>
  <bookViews>
    <workbookView xWindow="0" yWindow="5175" windowWidth="25965" windowHeight="11535" xr2:uid="{AFDF9FA4-E75D-4E96-8E30-3FF663F67116}"/>
  </bookViews>
  <sheets>
    <sheet name="Anmeldungen" sheetId="1" r:id="rId1"/>
    <sheet name="Kursleitung" sheetId="5" r:id="rId2"/>
    <sheet name="Ausflug" sheetId="7" r:id="rId3"/>
    <sheet name="Diagramm" sheetId="6" r:id="rId4"/>
  </sheets>
  <definedNames>
    <definedName name="_xlnm._FilterDatabase" localSheetId="2" hidden="1">Ausflug!$A$5:$C$25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7" l="1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6" i="7"/>
  <c r="L5" i="1"/>
  <c r="L6" i="1"/>
  <c r="L7" i="1"/>
  <c r="L8" i="1"/>
  <c r="L9" i="1"/>
  <c r="L10" i="1"/>
  <c r="L11" i="1"/>
  <c r="L12" i="1"/>
  <c r="K4" i="1"/>
  <c r="L4" i="1"/>
  <c r="K5" i="1"/>
  <c r="K6" i="1"/>
  <c r="K7" i="1"/>
  <c r="K8" i="1"/>
  <c r="K9" i="1"/>
  <c r="K10" i="1"/>
  <c r="K11" i="1"/>
  <c r="K12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" i="1"/>
  <c r="B40" i="1"/>
</calcChain>
</file>

<file path=xl/sharedStrings.xml><?xml version="1.0" encoding="utf-8"?>
<sst xmlns="http://schemas.openxmlformats.org/spreadsheetml/2006/main" count="216" uniqueCount="146">
  <si>
    <t>Kursnummer</t>
  </si>
  <si>
    <t>Kursbezeichung</t>
  </si>
  <si>
    <t>Kursstart</t>
  </si>
  <si>
    <t>Kursende</t>
  </si>
  <si>
    <t>Anzahl Anmeldungen</t>
  </si>
  <si>
    <t>Kursdauer</t>
  </si>
  <si>
    <t>Durchführung</t>
  </si>
  <si>
    <t>Firstaid</t>
  </si>
  <si>
    <t>Sika-Schulung</t>
  </si>
  <si>
    <t>Online-Tools</t>
  </si>
  <si>
    <t>LCM</t>
  </si>
  <si>
    <t>Gesundheitsschutz</t>
  </si>
  <si>
    <t>Warm-Up</t>
  </si>
  <si>
    <t>Arbeitssicherheit</t>
  </si>
  <si>
    <t>HZA-P Systeme</t>
  </si>
  <si>
    <t>CFK-Stahl Lamellen</t>
  </si>
  <si>
    <t>FA-1</t>
  </si>
  <si>
    <t>FA-2</t>
  </si>
  <si>
    <t>FA-3</t>
  </si>
  <si>
    <t>ASi-1</t>
  </si>
  <si>
    <t>ASi-2</t>
  </si>
  <si>
    <t>ASi-3</t>
  </si>
  <si>
    <t>ASi-4</t>
  </si>
  <si>
    <t>Sik-1</t>
  </si>
  <si>
    <t>LCM-1</t>
  </si>
  <si>
    <t>Sik-2</t>
  </si>
  <si>
    <t>Sik-3</t>
  </si>
  <si>
    <t>Sik-4</t>
  </si>
  <si>
    <t>OT-1</t>
  </si>
  <si>
    <t>OT-2</t>
  </si>
  <si>
    <t>OT-3</t>
  </si>
  <si>
    <t>LCM-2</t>
  </si>
  <si>
    <t>LCM-3</t>
  </si>
  <si>
    <t>LCM-4</t>
  </si>
  <si>
    <t>GSS-1</t>
  </si>
  <si>
    <t>GSS-2</t>
  </si>
  <si>
    <t>GSS-3</t>
  </si>
  <si>
    <t>GSS-4</t>
  </si>
  <si>
    <t>Wup-1</t>
  </si>
  <si>
    <t>Wup-2</t>
  </si>
  <si>
    <t>Wup-3</t>
  </si>
  <si>
    <t>Wup-4</t>
  </si>
  <si>
    <t>Wup-5</t>
  </si>
  <si>
    <t>Wup-6</t>
  </si>
  <si>
    <t>HZA-P-1</t>
  </si>
  <si>
    <t>HZA-P-2</t>
  </si>
  <si>
    <t>HZA-P-3</t>
  </si>
  <si>
    <t>CFK-S-1</t>
  </si>
  <si>
    <t>CFK-S-2</t>
  </si>
  <si>
    <t>CFK-S-3</t>
  </si>
  <si>
    <t>CFK-S-4</t>
  </si>
  <si>
    <t>Workshop-Planung</t>
  </si>
  <si>
    <t>Kursbezeichnung</t>
  </si>
  <si>
    <t>Anzahl Kurse</t>
  </si>
  <si>
    <t>Preis</t>
  </si>
  <si>
    <t>Budgetposten</t>
  </si>
  <si>
    <t>ÖV</t>
  </si>
  <si>
    <t>Jungfraubahnen</t>
  </si>
  <si>
    <t>Bergbahn Männlichen</t>
  </si>
  <si>
    <t>Grill Mittagessen</t>
  </si>
  <si>
    <t>Nachtessen</t>
  </si>
  <si>
    <t>DJ</t>
  </si>
  <si>
    <t>Video/Foto</t>
  </si>
  <si>
    <t>Bühnentechnik</t>
  </si>
  <si>
    <t>Zauberer</t>
  </si>
  <si>
    <t>Pianist</t>
  </si>
  <si>
    <t>Deko</t>
  </si>
  <si>
    <t>Drucksachen</t>
  </si>
  <si>
    <t>Moderation</t>
  </si>
  <si>
    <t>Kostenanteil in %</t>
  </si>
  <si>
    <t>Requisiten</t>
  </si>
  <si>
    <t>Geschenke</t>
  </si>
  <si>
    <t>Preise Glücksspiel</t>
  </si>
  <si>
    <t>Führung Wetterstation</t>
  </si>
  <si>
    <t>Buttons</t>
  </si>
  <si>
    <t>Rollup</t>
  </si>
  <si>
    <t>Reinigung</t>
  </si>
  <si>
    <t>Budget Tag 2</t>
  </si>
  <si>
    <t>Stand</t>
  </si>
  <si>
    <t>Mindestanzahl Anmeldungen</t>
  </si>
  <si>
    <t>Total Anmeldungen pro Kurs</t>
  </si>
  <si>
    <t>Kursleitung</t>
  </si>
  <si>
    <t>Vorname</t>
  </si>
  <si>
    <t>Name</t>
  </si>
  <si>
    <t>Kürzel</t>
  </si>
  <si>
    <t>Kaufmann</t>
  </si>
  <si>
    <t>Petra</t>
  </si>
  <si>
    <t>Bosic</t>
  </si>
  <si>
    <t>Danilo</t>
  </si>
  <si>
    <t>Natalie</t>
  </si>
  <si>
    <t>Jost</t>
  </si>
  <si>
    <t>Franz</t>
  </si>
  <si>
    <t>Caroline</t>
  </si>
  <si>
    <t>Albert</t>
  </si>
  <si>
    <t>Lucia</t>
  </si>
  <si>
    <t>Anna</t>
  </si>
  <si>
    <t>Beat</t>
  </si>
  <si>
    <t>Adler</t>
  </si>
  <si>
    <t>Immer</t>
  </si>
  <si>
    <t>Galanti</t>
  </si>
  <si>
    <t>Corbaz</t>
  </si>
  <si>
    <t>Frisch</t>
  </si>
  <si>
    <t>Berger</t>
  </si>
  <si>
    <t>Anrede</t>
  </si>
  <si>
    <t>Frau</t>
  </si>
  <si>
    <t>Herr</t>
  </si>
  <si>
    <t>PEK</t>
  </si>
  <si>
    <t>DAB</t>
  </si>
  <si>
    <t>NAB</t>
  </si>
  <si>
    <t>FRJ</t>
  </si>
  <si>
    <t>CAF</t>
  </si>
  <si>
    <t>ALC</t>
  </si>
  <si>
    <t>LUG</t>
  </si>
  <si>
    <t>ANA</t>
  </si>
  <si>
    <t>BEI</t>
  </si>
  <si>
    <t>Anreise PW</t>
  </si>
  <si>
    <t>Anreise ÖV</t>
  </si>
  <si>
    <t>x</t>
  </si>
  <si>
    <t>Standort</t>
  </si>
  <si>
    <t>Wetzikon</t>
  </si>
  <si>
    <t>Biel</t>
  </si>
  <si>
    <t>Interlaken</t>
  </si>
  <si>
    <t>Thun</t>
  </si>
  <si>
    <t>Spiez</t>
  </si>
  <si>
    <t>Ostermundigen</t>
  </si>
  <si>
    <t>Luzern</t>
  </si>
  <si>
    <t>Olten</t>
  </si>
  <si>
    <t>Aesch</t>
  </si>
  <si>
    <t>Kürzel Kursleitung</t>
  </si>
  <si>
    <t>Firma</t>
  </si>
  <si>
    <t>SUVA</t>
  </si>
  <si>
    <t>Sika</t>
  </si>
  <si>
    <t>Informatikon</t>
  </si>
  <si>
    <t>GLM-Project</t>
  </si>
  <si>
    <t>Selbständig</t>
  </si>
  <si>
    <t>HZA Solutions</t>
  </si>
  <si>
    <t>CFK Gruppe</t>
  </si>
  <si>
    <t>STS AG</t>
  </si>
  <si>
    <t>Übersicht Anmeldungen</t>
  </si>
  <si>
    <t>Diese Tabelle zeigt die Anzahl Kursanmeldungen pro Durchführung.</t>
  </si>
  <si>
    <t>Durchführung 1</t>
  </si>
  <si>
    <t>Durchführung 2</t>
  </si>
  <si>
    <t>Durchführung 3</t>
  </si>
  <si>
    <t>Durchführung 4</t>
  </si>
  <si>
    <t>Budgetanteil 2. Tag</t>
  </si>
  <si>
    <t>Gesamtbudget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</si>
</sst>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-\ &quot;CHF&quot;_ ;_ * #,##0.00\-\ &quot;CHF&quot;_ ;_ * &quot;-&quot;??_-\ &quot;CHF&quot;_ ;_ @_ "/>
    <numFmt numFmtId="164" formatCode="0.0%"/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20" fontId="0" fillId="0" borderId="0" xfId="0" applyNumberFormat="1"/>
    <xf numFmtId="0" fontId="2" fillId="0" borderId="0" xfId="0" applyFont="1"/>
    <xf numFmtId="20" fontId="0" fillId="2" borderId="0" xfId="0" applyNumberFormat="1" applyFill="1"/>
    <xf numFmtId="0" fontId="0" fillId="2" borderId="0" xfId="0" applyFill="1"/>
    <xf numFmtId="0" fontId="0" fillId="0" borderId="0" xfId="0" applyAlignment="1">
      <alignment horizontal="center"/>
    </xf>
    <xf numFmtId="44" fontId="0" fillId="0" borderId="0" xfId="0" applyNumberFormat="1"/>
    <xf numFmtId="0" fontId="2" fillId="3" borderId="0" xfId="0" applyFont="1" applyFill="1"/>
    <xf numFmtId="0" fontId="2" fillId="3" borderId="0" xfId="0" applyFont="1" applyFill="1" applyAlignment="1">
      <alignment horizontal="center" wrapText="1"/>
    </xf>
    <xf numFmtId="0" fontId="0" fillId="0" borderId="0" xfId="0" applyFill="1" applyBorder="1" applyAlignment="1">
      <alignment horizontal="right"/>
    </xf>
    <xf numFmtId="0" fontId="2" fillId="0" borderId="1" xfId="0" applyFont="1" applyFill="1" applyBorder="1"/>
    <xf numFmtId="0" fontId="2" fillId="0" borderId="2" xfId="0" applyFont="1" applyFill="1" applyBorder="1" applyAlignment="1">
      <alignment textRotation="90"/>
    </xf>
    <xf numFmtId="0" fontId="2" fillId="0" borderId="3" xfId="0" applyFont="1" applyFill="1" applyBorder="1" applyAlignment="1">
      <alignment textRotation="90"/>
    </xf>
    <xf numFmtId="0" fontId="2" fillId="0" borderId="4" xfId="0" applyFont="1" applyFill="1" applyBorder="1"/>
    <xf numFmtId="0" fontId="0" fillId="0" borderId="5" xfId="0" applyFill="1" applyBorder="1" applyAlignment="1">
      <alignment horizontal="right"/>
    </xf>
    <xf numFmtId="0" fontId="2" fillId="0" borderId="6" xfId="0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2" fillId="3" borderId="0" xfId="0" applyFont="1" applyFill="1" applyAlignment="1">
      <alignment wrapText="1"/>
    </xf>
    <xf numFmtId="0" fontId="0" fillId="0" borderId="0" xfId="0" applyAlignment="1">
      <alignment vertical="top"/>
    </xf>
    <xf numFmtId="164" fontId="0" fillId="2" borderId="0" xfId="1" applyNumberFormat="1" applyFont="1" applyFill="1"/>
    <xf numFmtId="44" fontId="2" fillId="3" borderId="0" xfId="0" applyNumberFormat="1" applyFont="1" applyFill="1"/>
    <xf numFmtId="0" fontId="0" fillId="2" borderId="0" xfId="0" applyFill="1" applyAlignment="1">
      <alignment horizontal="center"/>
    </xf>
    <xf numFmtId="165" fontId="0" fillId="2" borderId="0" xfId="0" applyNumberFormat="1" applyFill="1" applyAlignment="1">
      <alignment horizontal="left"/>
    </xf>
    <xf numFmtId="44" fontId="2" fillId="2" borderId="0" xfId="0" applyNumberFormat="1" applyFont="1" applyFill="1"/>
  </cellXfs>
  <cellStyles count="2">
    <cellStyle name="Prozent" xfId="1" builtinId="5"/>
    <cellStyle name="Standard" xfId="0" builtinId="0"/>
  </cellStyles>
  <dxfs count="1">
    <dxf>
      <font>
        <color rgb="FF9C0006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Übersicht Anmeldungen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Diagramm!$H$3</c:f>
              <c:strCache>
                <c:ptCount val="1"/>
                <c:pt idx="0">
                  <c:v>Online-Tools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1BC-4A55-A753-57105F8B5B0E}"/>
              </c:ext>
            </c:extLst>
          </c:dPt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BC-4A55-A753-57105F8B5B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Diagramm!$A$4:$A$7</c:f>
              <c:strCache>
                <c:ptCount val="4"/>
                <c:pt idx="0">
                  <c:v>Durchführung 1</c:v>
                </c:pt>
                <c:pt idx="1">
                  <c:v>Durchführung 2</c:v>
                </c:pt>
                <c:pt idx="2">
                  <c:v>Durchführung 3</c:v>
                </c:pt>
                <c:pt idx="3">
                  <c:v>Durchführung 4</c:v>
                </c:pt>
              </c:strCache>
            </c:strRef>
          </c:cat>
          <c:val>
            <c:numRef>
              <c:f>Diagramm!$H$4:$H$7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17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C-4A55-A753-57105F8B5B0E}"/>
            </c:ext>
          </c:extLst>
        </c:ser>
        <c:ser>
          <c:idx val="1"/>
          <c:order val="1"/>
          <c:tx>
            <c:strRef>
              <c:f>Diagramm!$I$3</c:f>
              <c:strCache>
                <c:ptCount val="1"/>
                <c:pt idx="0">
                  <c:v>Sika-Schulung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Diagramm!$A$4:$A$7</c:f>
              <c:strCache>
                <c:ptCount val="4"/>
                <c:pt idx="0">
                  <c:v>Durchführung 1</c:v>
                </c:pt>
                <c:pt idx="1">
                  <c:v>Durchführung 2</c:v>
                </c:pt>
                <c:pt idx="2">
                  <c:v>Durchführung 3</c:v>
                </c:pt>
                <c:pt idx="3">
                  <c:v>Durchführung 4</c:v>
                </c:pt>
              </c:strCache>
            </c:strRef>
          </c:cat>
          <c:val>
            <c:numRef>
              <c:f>Diagramm!$I$4:$I$7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C-4A55-A753-57105F8B5B0E}"/>
            </c:ext>
          </c:extLst>
        </c:ser>
        <c:ser>
          <c:idx val="2"/>
          <c:order val="2"/>
          <c:tx>
            <c:strRef>
              <c:f>Diagramm!$J$3</c:f>
              <c:strCache>
                <c:ptCount val="1"/>
                <c:pt idx="0">
                  <c:v>Warm-Up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Diagramm!$A$4:$A$7</c:f>
              <c:strCache>
                <c:ptCount val="4"/>
                <c:pt idx="0">
                  <c:v>Durchführung 1</c:v>
                </c:pt>
                <c:pt idx="1">
                  <c:v>Durchführung 2</c:v>
                </c:pt>
                <c:pt idx="2">
                  <c:v>Durchführung 3</c:v>
                </c:pt>
                <c:pt idx="3">
                  <c:v>Durchführung 4</c:v>
                </c:pt>
              </c:strCache>
            </c:strRef>
          </c:cat>
          <c:val>
            <c:numRef>
              <c:f>Diagramm!$J$4:$J$7</c:f>
              <c:numCache>
                <c:formatCode>General</c:formatCode>
                <c:ptCount val="4"/>
                <c:pt idx="0">
                  <c:v>8</c:v>
                </c:pt>
                <c:pt idx="1">
                  <c:v>4</c:v>
                </c:pt>
                <c:pt idx="2">
                  <c:v>9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BC-4A55-A753-57105F8B5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3051432"/>
        <c:axId val="623055696"/>
      </c:barChart>
      <c:catAx>
        <c:axId val="623051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055696"/>
        <c:crosses val="autoZero"/>
        <c:auto val="1"/>
        <c:lblAlgn val="ctr"/>
        <c:lblOffset val="100"/>
        <c:noMultiLvlLbl val="0"/>
      </c:catAx>
      <c:valAx>
        <c:axId val="623055696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 Kursanmeldungen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3051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</xdr:colOff>
      <xdr:row>2</xdr:row>
      <xdr:rowOff>2381</xdr:rowOff>
    </xdr:from>
    <xdr:to>
      <xdr:col>17</xdr:col>
      <xdr:colOff>7143</xdr:colOff>
      <xdr:row>14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5566CC4-5836-494C-B7AA-2527AED79F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E4EC2-4F82-4BB7-BF74-7B342C801360}">
  <sheetPr>
    <pageSetUpPr fitToPage="1"/>
  </sheetPr>
  <dimension ref="A1:L40"/>
  <sheetViews>
    <sheetView tabSelected="1" zoomScaleNormal="100" workbookViewId="0"/>
  </sheetViews>
  <sheetFormatPr baseColWidth="10" defaultRowHeight="14.25" x14ac:dyDescent="0.45"/>
  <cols>
    <col min="1" max="1" width="18" customWidth="1"/>
    <col min="2" max="2" width="12.265625" customWidth="1"/>
    <col min="3" max="3" width="9.06640625" customWidth="1"/>
    <col min="4" max="4" width="11.9296875" customWidth="1"/>
    <col min="5" max="5" width="10.9296875" customWidth="1"/>
    <col min="6" max="6" width="14.19921875" style="6" customWidth="1"/>
    <col min="7" max="7" width="14.33203125" style="6" customWidth="1"/>
    <col min="8" max="8" width="12.796875" customWidth="1"/>
    <col min="10" max="10" width="21.265625" customWidth="1"/>
    <col min="11" max="11" width="19.86328125" customWidth="1"/>
  </cols>
  <sheetData>
    <row r="1" spans="1:12" ht="25.5" customHeight="1" x14ac:dyDescent="0.65">
      <c r="A1" s="1" t="s">
        <v>51</v>
      </c>
      <c r="C1" t="s">
        <v>78</v>
      </c>
      <c r="D1" s="24">
        <v>43623</v>
      </c>
      <c r="E1" s="24"/>
    </row>
    <row r="2" spans="1:12" ht="24.75" customHeight="1" x14ac:dyDescent="0.45"/>
    <row r="3" spans="1:12" s="3" customFormat="1" ht="35.65" customHeight="1" x14ac:dyDescent="0.45">
      <c r="A3" s="8" t="s">
        <v>1</v>
      </c>
      <c r="B3" s="8" t="s">
        <v>0</v>
      </c>
      <c r="C3" s="8" t="s">
        <v>2</v>
      </c>
      <c r="D3" s="8" t="s">
        <v>3</v>
      </c>
      <c r="E3" s="8" t="s">
        <v>5</v>
      </c>
      <c r="F3" s="9" t="s">
        <v>4</v>
      </c>
      <c r="G3" s="9" t="s">
        <v>79</v>
      </c>
      <c r="H3" s="8" t="s">
        <v>6</v>
      </c>
      <c r="J3" s="8" t="s">
        <v>52</v>
      </c>
      <c r="K3" s="19" t="s">
        <v>80</v>
      </c>
      <c r="L3" s="19" t="s">
        <v>128</v>
      </c>
    </row>
    <row r="4" spans="1:12" x14ac:dyDescent="0.45">
      <c r="A4" t="s">
        <v>13</v>
      </c>
      <c r="B4" t="s">
        <v>19</v>
      </c>
      <c r="C4" s="2">
        <v>0.33333333333333331</v>
      </c>
      <c r="D4" s="2">
        <v>0.375</v>
      </c>
      <c r="E4" s="4">
        <f>D4-C4</f>
        <v>4.1666666666666685E-2</v>
      </c>
      <c r="F4" s="23">
        <v>12</v>
      </c>
      <c r="G4" s="6">
        <v>6</v>
      </c>
      <c r="H4" s="5" t="str">
        <f>IF(F4&gt;=G4,"ok","nein")</f>
        <v>ok</v>
      </c>
      <c r="J4" t="s">
        <v>7</v>
      </c>
      <c r="K4" s="5">
        <f t="shared" ref="K4:K12" si="0">SUMIF($A$4:$A$38,J4,$F$4:$F$38)</f>
        <v>28</v>
      </c>
      <c r="L4" s="5" t="str">
        <f>VLOOKUP(J4,Kursleitung!$A$4:$E$12,5,FALSE)</f>
        <v>PEK</v>
      </c>
    </row>
    <row r="5" spans="1:12" x14ac:dyDescent="0.45">
      <c r="A5" t="s">
        <v>13</v>
      </c>
      <c r="B5" t="s">
        <v>20</v>
      </c>
      <c r="C5" s="2">
        <v>0.39583333333333331</v>
      </c>
      <c r="D5" s="2">
        <v>0.4375</v>
      </c>
      <c r="E5" s="4">
        <f t="shared" ref="E5:E38" si="1">D5-C5</f>
        <v>4.1666666666666685E-2</v>
      </c>
      <c r="F5" s="23">
        <v>5</v>
      </c>
      <c r="G5" s="6">
        <v>6</v>
      </c>
      <c r="H5" s="5" t="str">
        <f t="shared" ref="H5:H38" si="2">IF(F5&gt;=G5,"ok","nein")</f>
        <v>nein</v>
      </c>
      <c r="J5" t="s">
        <v>13</v>
      </c>
      <c r="K5" s="5">
        <f t="shared" si="0"/>
        <v>32</v>
      </c>
      <c r="L5" s="5" t="str">
        <f>VLOOKUP(J5,Kursleitung!$A$4:$E$12,5,FALSE)</f>
        <v>DAB</v>
      </c>
    </row>
    <row r="6" spans="1:12" x14ac:dyDescent="0.45">
      <c r="A6" t="s">
        <v>13</v>
      </c>
      <c r="B6" t="s">
        <v>21</v>
      </c>
      <c r="C6" s="2">
        <v>0.45833333333333331</v>
      </c>
      <c r="D6" s="2">
        <v>0.5</v>
      </c>
      <c r="E6" s="4">
        <f t="shared" si="1"/>
        <v>4.1666666666666685E-2</v>
      </c>
      <c r="F6" s="23">
        <v>9</v>
      </c>
      <c r="G6" s="6">
        <v>6</v>
      </c>
      <c r="H6" s="5" t="str">
        <f t="shared" si="2"/>
        <v>ok</v>
      </c>
      <c r="J6" t="s">
        <v>8</v>
      </c>
      <c r="K6" s="5">
        <f t="shared" si="0"/>
        <v>20</v>
      </c>
      <c r="L6" s="5" t="str">
        <f>VLOOKUP(J6,Kursleitung!$A$4:$E$12,5,FALSE)</f>
        <v>NAB</v>
      </c>
    </row>
    <row r="7" spans="1:12" x14ac:dyDescent="0.45">
      <c r="A7" t="s">
        <v>13</v>
      </c>
      <c r="B7" t="s">
        <v>22</v>
      </c>
      <c r="C7" s="2">
        <v>0.58333333333333337</v>
      </c>
      <c r="D7" s="2">
        <v>0.625</v>
      </c>
      <c r="E7" s="4">
        <f t="shared" si="1"/>
        <v>4.166666666666663E-2</v>
      </c>
      <c r="F7" s="23">
        <v>6</v>
      </c>
      <c r="G7" s="6">
        <v>6</v>
      </c>
      <c r="H7" s="5" t="str">
        <f t="shared" si="2"/>
        <v>ok</v>
      </c>
      <c r="J7" t="s">
        <v>9</v>
      </c>
      <c r="K7" s="5">
        <f t="shared" si="0"/>
        <v>36</v>
      </c>
      <c r="L7" s="5" t="str">
        <f>VLOOKUP(J7,Kursleitung!$A$4:$E$12,5,FALSE)</f>
        <v>FRJ</v>
      </c>
    </row>
    <row r="8" spans="1:12" x14ac:dyDescent="0.45">
      <c r="A8" t="s">
        <v>15</v>
      </c>
      <c r="B8" t="s">
        <v>47</v>
      </c>
      <c r="C8" s="2">
        <v>0.54166666666666663</v>
      </c>
      <c r="D8" s="2">
        <v>0.56944444444444442</v>
      </c>
      <c r="E8" s="4">
        <f t="shared" si="1"/>
        <v>2.777777777777779E-2</v>
      </c>
      <c r="F8" s="23">
        <v>7</v>
      </c>
      <c r="G8" s="6">
        <v>5</v>
      </c>
      <c r="H8" s="5" t="str">
        <f t="shared" si="2"/>
        <v>ok</v>
      </c>
      <c r="J8" t="s">
        <v>10</v>
      </c>
      <c r="K8" s="5">
        <f t="shared" si="0"/>
        <v>33</v>
      </c>
      <c r="L8" s="5" t="str">
        <f>VLOOKUP(J8,Kursleitung!$A$4:$E$12,5,FALSE)</f>
        <v>CAF</v>
      </c>
    </row>
    <row r="9" spans="1:12" x14ac:dyDescent="0.45">
      <c r="A9" t="s">
        <v>15</v>
      </c>
      <c r="B9" t="s">
        <v>48</v>
      </c>
      <c r="C9" s="2">
        <v>0.58333333333333337</v>
      </c>
      <c r="D9" s="2">
        <v>0.61111111111111105</v>
      </c>
      <c r="E9" s="4">
        <f t="shared" si="1"/>
        <v>2.7777777777777679E-2</v>
      </c>
      <c r="F9" s="23">
        <v>8</v>
      </c>
      <c r="G9" s="6">
        <v>5</v>
      </c>
      <c r="H9" s="5" t="str">
        <f t="shared" si="2"/>
        <v>ok</v>
      </c>
      <c r="J9" t="s">
        <v>11</v>
      </c>
      <c r="K9" s="5">
        <f t="shared" si="0"/>
        <v>30</v>
      </c>
      <c r="L9" s="5" t="str">
        <f>VLOOKUP(J9,Kursleitung!$A$4:$E$12,5,FALSE)</f>
        <v>ALC</v>
      </c>
    </row>
    <row r="10" spans="1:12" x14ac:dyDescent="0.45">
      <c r="A10" t="s">
        <v>15</v>
      </c>
      <c r="B10" t="s">
        <v>49</v>
      </c>
      <c r="C10" s="2">
        <v>0.625</v>
      </c>
      <c r="D10" s="2">
        <v>0.65277777777777779</v>
      </c>
      <c r="E10" s="4">
        <f t="shared" si="1"/>
        <v>2.777777777777779E-2</v>
      </c>
      <c r="F10" s="23">
        <v>10</v>
      </c>
      <c r="G10" s="6">
        <v>5</v>
      </c>
      <c r="H10" s="5" t="str">
        <f t="shared" si="2"/>
        <v>ok</v>
      </c>
      <c r="J10" t="s">
        <v>12</v>
      </c>
      <c r="K10" s="5">
        <f t="shared" si="0"/>
        <v>57</v>
      </c>
      <c r="L10" s="5" t="str">
        <f>VLOOKUP(J10,Kursleitung!$A$4:$E$12,5,FALSE)</f>
        <v>LUG</v>
      </c>
    </row>
    <row r="11" spans="1:12" x14ac:dyDescent="0.45">
      <c r="A11" t="s">
        <v>15</v>
      </c>
      <c r="B11" t="s">
        <v>50</v>
      </c>
      <c r="C11" s="2">
        <v>0.66666666666666663</v>
      </c>
      <c r="D11" s="2">
        <v>0.69444444444444453</v>
      </c>
      <c r="E11" s="4">
        <f t="shared" si="1"/>
        <v>2.7777777777777901E-2</v>
      </c>
      <c r="F11" s="23">
        <v>5</v>
      </c>
      <c r="G11" s="6">
        <v>5</v>
      </c>
      <c r="H11" s="5" t="str">
        <f t="shared" si="2"/>
        <v>ok</v>
      </c>
      <c r="J11" t="s">
        <v>14</v>
      </c>
      <c r="K11" s="5">
        <f t="shared" si="0"/>
        <v>20</v>
      </c>
      <c r="L11" s="5" t="str">
        <f>VLOOKUP(J11,Kursleitung!$A$4:$E$12,5,FALSE)</f>
        <v>ANA</v>
      </c>
    </row>
    <row r="12" spans="1:12" x14ac:dyDescent="0.45">
      <c r="A12" t="s">
        <v>7</v>
      </c>
      <c r="B12" t="s">
        <v>16</v>
      </c>
      <c r="C12" s="2">
        <v>0.33333333333333331</v>
      </c>
      <c r="D12" s="2">
        <v>0.36458333333333331</v>
      </c>
      <c r="E12" s="4">
        <f t="shared" si="1"/>
        <v>3.125E-2</v>
      </c>
      <c r="F12" s="23">
        <v>10</v>
      </c>
      <c r="G12" s="6">
        <v>8</v>
      </c>
      <c r="H12" s="5" t="str">
        <f t="shared" si="2"/>
        <v>ok</v>
      </c>
      <c r="J12" t="s">
        <v>15</v>
      </c>
      <c r="K12" s="5">
        <f t="shared" si="0"/>
        <v>30</v>
      </c>
      <c r="L12" s="5" t="str">
        <f>VLOOKUP(J12,Kursleitung!$A$4:$E$12,5,FALSE)</f>
        <v>BEI</v>
      </c>
    </row>
    <row r="13" spans="1:12" x14ac:dyDescent="0.45">
      <c r="A13" t="s">
        <v>7</v>
      </c>
      <c r="B13" t="s">
        <v>17</v>
      </c>
      <c r="C13" s="2">
        <v>0.375</v>
      </c>
      <c r="D13" s="2">
        <v>0.40625</v>
      </c>
      <c r="E13" s="4">
        <f t="shared" si="1"/>
        <v>3.125E-2</v>
      </c>
      <c r="F13" s="23">
        <v>6</v>
      </c>
      <c r="G13" s="6">
        <v>8</v>
      </c>
      <c r="H13" s="5" t="str">
        <f t="shared" si="2"/>
        <v>nein</v>
      </c>
    </row>
    <row r="14" spans="1:12" x14ac:dyDescent="0.45">
      <c r="A14" t="s">
        <v>7</v>
      </c>
      <c r="B14" t="s">
        <v>18</v>
      </c>
      <c r="C14" s="2">
        <v>0.41666666666666669</v>
      </c>
      <c r="D14" s="2">
        <v>0.44791666666666669</v>
      </c>
      <c r="E14" s="4">
        <f t="shared" si="1"/>
        <v>3.125E-2</v>
      </c>
      <c r="F14" s="23">
        <v>12</v>
      </c>
      <c r="G14" s="6">
        <v>8</v>
      </c>
      <c r="H14" s="5" t="str">
        <f t="shared" si="2"/>
        <v>ok</v>
      </c>
    </row>
    <row r="15" spans="1:12" x14ac:dyDescent="0.45">
      <c r="A15" t="s">
        <v>11</v>
      </c>
      <c r="B15" t="s">
        <v>34</v>
      </c>
      <c r="C15" s="2">
        <v>0.5625</v>
      </c>
      <c r="D15" s="2">
        <v>0.57638888888888895</v>
      </c>
      <c r="E15" s="4">
        <f t="shared" si="1"/>
        <v>1.3888888888888951E-2</v>
      </c>
      <c r="F15" s="23">
        <v>3</v>
      </c>
      <c r="G15" s="6">
        <v>5</v>
      </c>
      <c r="H15" s="5" t="str">
        <f t="shared" si="2"/>
        <v>nein</v>
      </c>
    </row>
    <row r="16" spans="1:12" x14ac:dyDescent="0.45">
      <c r="A16" t="s">
        <v>11</v>
      </c>
      <c r="B16" t="s">
        <v>35</v>
      </c>
      <c r="C16" s="2">
        <v>0.58333333333333337</v>
      </c>
      <c r="D16" s="2">
        <v>0.59722222222222221</v>
      </c>
      <c r="E16" s="4">
        <f t="shared" si="1"/>
        <v>1.388888888888884E-2</v>
      </c>
      <c r="F16" s="23">
        <v>4</v>
      </c>
      <c r="G16" s="6">
        <v>5</v>
      </c>
      <c r="H16" s="5" t="str">
        <f t="shared" si="2"/>
        <v>nein</v>
      </c>
    </row>
    <row r="17" spans="1:8" x14ac:dyDescent="0.45">
      <c r="A17" t="s">
        <v>11</v>
      </c>
      <c r="B17" t="s">
        <v>36</v>
      </c>
      <c r="C17" s="2">
        <v>0.60416666666666663</v>
      </c>
      <c r="D17" s="2">
        <v>0.61805555555555558</v>
      </c>
      <c r="E17" s="4">
        <f t="shared" si="1"/>
        <v>1.3888888888888951E-2</v>
      </c>
      <c r="F17" s="23">
        <v>11</v>
      </c>
      <c r="G17" s="6">
        <v>5</v>
      </c>
      <c r="H17" s="5" t="str">
        <f t="shared" si="2"/>
        <v>ok</v>
      </c>
    </row>
    <row r="18" spans="1:8" x14ac:dyDescent="0.45">
      <c r="A18" t="s">
        <v>11</v>
      </c>
      <c r="B18" t="s">
        <v>37</v>
      </c>
      <c r="C18" s="2">
        <v>0.64583333333333337</v>
      </c>
      <c r="D18" s="2">
        <v>0.65972222222222221</v>
      </c>
      <c r="E18" s="4">
        <f t="shared" si="1"/>
        <v>1.388888888888884E-2</v>
      </c>
      <c r="F18" s="23">
        <v>12</v>
      </c>
      <c r="G18" s="6">
        <v>5</v>
      </c>
      <c r="H18" s="5" t="str">
        <f t="shared" si="2"/>
        <v>ok</v>
      </c>
    </row>
    <row r="19" spans="1:8" x14ac:dyDescent="0.45">
      <c r="A19" t="s">
        <v>14</v>
      </c>
      <c r="B19" t="s">
        <v>44</v>
      </c>
      <c r="C19" s="2">
        <v>0.33333333333333331</v>
      </c>
      <c r="D19" s="2">
        <v>0.38541666666666669</v>
      </c>
      <c r="E19" s="4">
        <f t="shared" si="1"/>
        <v>5.208333333333337E-2</v>
      </c>
      <c r="F19" s="23">
        <v>4</v>
      </c>
      <c r="G19" s="6">
        <v>4</v>
      </c>
      <c r="H19" s="5" t="str">
        <f t="shared" si="2"/>
        <v>ok</v>
      </c>
    </row>
    <row r="20" spans="1:8" x14ac:dyDescent="0.45">
      <c r="A20" t="s">
        <v>14</v>
      </c>
      <c r="B20" t="s">
        <v>45</v>
      </c>
      <c r="C20" s="2">
        <v>0.39583333333333331</v>
      </c>
      <c r="D20" s="2">
        <v>0.44791666666666669</v>
      </c>
      <c r="E20" s="4">
        <f t="shared" si="1"/>
        <v>5.208333333333337E-2</v>
      </c>
      <c r="F20" s="23">
        <v>9</v>
      </c>
      <c r="G20" s="6">
        <v>4</v>
      </c>
      <c r="H20" s="5" t="str">
        <f t="shared" si="2"/>
        <v>ok</v>
      </c>
    </row>
    <row r="21" spans="1:8" x14ac:dyDescent="0.45">
      <c r="A21" t="s">
        <v>14</v>
      </c>
      <c r="B21" t="s">
        <v>46</v>
      </c>
      <c r="C21" s="2">
        <v>0.41666666666666669</v>
      </c>
      <c r="D21" s="2">
        <v>0.46875</v>
      </c>
      <c r="E21" s="4">
        <f t="shared" si="1"/>
        <v>5.2083333333333315E-2</v>
      </c>
      <c r="F21" s="23">
        <v>7</v>
      </c>
      <c r="G21" s="6">
        <v>4</v>
      </c>
      <c r="H21" s="5" t="str">
        <f t="shared" si="2"/>
        <v>ok</v>
      </c>
    </row>
    <row r="22" spans="1:8" x14ac:dyDescent="0.45">
      <c r="A22" t="s">
        <v>10</v>
      </c>
      <c r="B22" t="s">
        <v>24</v>
      </c>
      <c r="C22" s="2">
        <v>0.39583333333333331</v>
      </c>
      <c r="D22" s="2">
        <v>0.43055555555555558</v>
      </c>
      <c r="E22" s="4">
        <f t="shared" si="1"/>
        <v>3.4722222222222265E-2</v>
      </c>
      <c r="F22" s="23">
        <v>8</v>
      </c>
      <c r="G22" s="6">
        <v>6</v>
      </c>
      <c r="H22" s="5" t="str">
        <f t="shared" si="2"/>
        <v>ok</v>
      </c>
    </row>
    <row r="23" spans="1:8" x14ac:dyDescent="0.45">
      <c r="A23" t="s">
        <v>10</v>
      </c>
      <c r="B23" t="s">
        <v>31</v>
      </c>
      <c r="C23" s="2">
        <v>0.4375</v>
      </c>
      <c r="D23" s="2">
        <v>0.47222222222222227</v>
      </c>
      <c r="E23" s="4">
        <f t="shared" si="1"/>
        <v>3.4722222222222265E-2</v>
      </c>
      <c r="F23" s="23">
        <v>8</v>
      </c>
      <c r="G23" s="6">
        <v>6</v>
      </c>
      <c r="H23" s="5" t="str">
        <f t="shared" si="2"/>
        <v>ok</v>
      </c>
    </row>
    <row r="24" spans="1:8" x14ac:dyDescent="0.45">
      <c r="A24" t="s">
        <v>10</v>
      </c>
      <c r="B24" t="s">
        <v>32</v>
      </c>
      <c r="C24" s="2">
        <v>0.47916666666666669</v>
      </c>
      <c r="D24" s="2">
        <v>0.51388888888888895</v>
      </c>
      <c r="E24" s="4">
        <f t="shared" si="1"/>
        <v>3.4722222222222265E-2</v>
      </c>
      <c r="F24" s="23">
        <v>6</v>
      </c>
      <c r="G24" s="6">
        <v>6</v>
      </c>
      <c r="H24" s="5" t="str">
        <f t="shared" si="2"/>
        <v>ok</v>
      </c>
    </row>
    <row r="25" spans="1:8" x14ac:dyDescent="0.45">
      <c r="A25" t="s">
        <v>10</v>
      </c>
      <c r="B25" t="s">
        <v>33</v>
      </c>
      <c r="C25" s="2">
        <v>0.5625</v>
      </c>
      <c r="D25" s="2">
        <v>0.59722222222222221</v>
      </c>
      <c r="E25" s="4">
        <f t="shared" si="1"/>
        <v>3.472222222222221E-2</v>
      </c>
      <c r="F25" s="23">
        <v>11</v>
      </c>
      <c r="G25" s="6">
        <v>6</v>
      </c>
      <c r="H25" s="5" t="str">
        <f t="shared" si="2"/>
        <v>ok</v>
      </c>
    </row>
    <row r="26" spans="1:8" x14ac:dyDescent="0.45">
      <c r="A26" t="s">
        <v>9</v>
      </c>
      <c r="B26" t="s">
        <v>28</v>
      </c>
      <c r="C26" s="2">
        <v>0.33333333333333331</v>
      </c>
      <c r="D26" s="2">
        <v>0.40625</v>
      </c>
      <c r="E26" s="4">
        <f t="shared" si="1"/>
        <v>7.2916666666666685E-2</v>
      </c>
      <c r="F26" s="23">
        <v>9</v>
      </c>
      <c r="G26" s="6">
        <v>8</v>
      </c>
      <c r="H26" s="5" t="str">
        <f t="shared" si="2"/>
        <v>ok</v>
      </c>
    </row>
    <row r="27" spans="1:8" x14ac:dyDescent="0.45">
      <c r="A27" t="s">
        <v>9</v>
      </c>
      <c r="B27" t="s">
        <v>29</v>
      </c>
      <c r="C27" s="2">
        <v>0.41666666666666669</v>
      </c>
      <c r="D27" s="2">
        <v>0.48958333333333331</v>
      </c>
      <c r="E27" s="4">
        <f t="shared" si="1"/>
        <v>7.291666666666663E-2</v>
      </c>
      <c r="F27" s="23">
        <v>10</v>
      </c>
      <c r="G27" s="6">
        <v>8</v>
      </c>
      <c r="H27" s="5" t="str">
        <f t="shared" si="2"/>
        <v>ok</v>
      </c>
    </row>
    <row r="28" spans="1:8" x14ac:dyDescent="0.45">
      <c r="A28" t="s">
        <v>9</v>
      </c>
      <c r="B28" t="s">
        <v>30</v>
      </c>
      <c r="C28" s="2">
        <v>0.58333333333333337</v>
      </c>
      <c r="D28" s="2">
        <v>0.65625</v>
      </c>
      <c r="E28" s="4">
        <f t="shared" si="1"/>
        <v>7.291666666666663E-2</v>
      </c>
      <c r="F28" s="23">
        <v>17</v>
      </c>
      <c r="G28" s="6">
        <v>8</v>
      </c>
      <c r="H28" s="5" t="str">
        <f t="shared" si="2"/>
        <v>ok</v>
      </c>
    </row>
    <row r="29" spans="1:8" x14ac:dyDescent="0.45">
      <c r="A29" t="s">
        <v>8</v>
      </c>
      <c r="B29" t="s">
        <v>23</v>
      </c>
      <c r="C29" s="2">
        <v>0.5625</v>
      </c>
      <c r="D29" s="2">
        <v>0.57986111111111105</v>
      </c>
      <c r="E29" s="4">
        <f t="shared" si="1"/>
        <v>1.7361111111111049E-2</v>
      </c>
      <c r="F29" s="23">
        <v>4</v>
      </c>
      <c r="G29" s="6">
        <v>5</v>
      </c>
      <c r="H29" s="5" t="str">
        <f t="shared" si="2"/>
        <v>nein</v>
      </c>
    </row>
    <row r="30" spans="1:8" x14ac:dyDescent="0.45">
      <c r="A30" t="s">
        <v>8</v>
      </c>
      <c r="B30" t="s">
        <v>25</v>
      </c>
      <c r="C30" s="2">
        <v>0.58333333333333337</v>
      </c>
      <c r="D30" s="2">
        <v>0.60069444444444442</v>
      </c>
      <c r="E30" s="4">
        <f t="shared" si="1"/>
        <v>1.7361111111111049E-2</v>
      </c>
      <c r="F30" s="23">
        <v>5</v>
      </c>
      <c r="G30" s="6">
        <v>5</v>
      </c>
      <c r="H30" s="5" t="str">
        <f t="shared" si="2"/>
        <v>ok</v>
      </c>
    </row>
    <row r="31" spans="1:8" x14ac:dyDescent="0.45">
      <c r="A31" t="s">
        <v>8</v>
      </c>
      <c r="B31" t="s">
        <v>26</v>
      </c>
      <c r="C31" s="2">
        <v>0.60416666666666663</v>
      </c>
      <c r="D31" s="2">
        <v>0.62152777777777779</v>
      </c>
      <c r="E31" s="4">
        <f t="shared" si="1"/>
        <v>1.736111111111116E-2</v>
      </c>
      <c r="F31" s="23">
        <v>6</v>
      </c>
      <c r="G31" s="6">
        <v>5</v>
      </c>
      <c r="H31" s="5" t="str">
        <f t="shared" si="2"/>
        <v>ok</v>
      </c>
    </row>
    <row r="32" spans="1:8" x14ac:dyDescent="0.45">
      <c r="A32" t="s">
        <v>8</v>
      </c>
      <c r="B32" t="s">
        <v>27</v>
      </c>
      <c r="C32" s="2">
        <v>0.625</v>
      </c>
      <c r="D32" s="2">
        <v>0.64236111111111105</v>
      </c>
      <c r="E32" s="4">
        <f t="shared" si="1"/>
        <v>1.7361111111111049E-2</v>
      </c>
      <c r="F32" s="23">
        <v>5</v>
      </c>
      <c r="G32" s="6">
        <v>5</v>
      </c>
      <c r="H32" s="5" t="str">
        <f t="shared" si="2"/>
        <v>ok</v>
      </c>
    </row>
    <row r="33" spans="1:8" x14ac:dyDescent="0.45">
      <c r="A33" t="s">
        <v>12</v>
      </c>
      <c r="B33" t="s">
        <v>38</v>
      </c>
      <c r="C33" s="2">
        <v>0.33333333333333331</v>
      </c>
      <c r="D33" s="2">
        <v>0.34027777777777773</v>
      </c>
      <c r="E33" s="4">
        <f t="shared" si="1"/>
        <v>6.9444444444444198E-3</v>
      </c>
      <c r="F33" s="23">
        <v>8</v>
      </c>
      <c r="G33" s="6">
        <v>6</v>
      </c>
      <c r="H33" s="5" t="str">
        <f t="shared" si="2"/>
        <v>ok</v>
      </c>
    </row>
    <row r="34" spans="1:8" x14ac:dyDescent="0.45">
      <c r="A34" t="s">
        <v>12</v>
      </c>
      <c r="B34" t="s">
        <v>39</v>
      </c>
      <c r="C34" s="2">
        <v>0.34375</v>
      </c>
      <c r="D34" s="2">
        <v>0.35069444444444442</v>
      </c>
      <c r="E34" s="4">
        <f t="shared" si="1"/>
        <v>6.9444444444444198E-3</v>
      </c>
      <c r="F34" s="23">
        <v>4</v>
      </c>
      <c r="G34" s="6">
        <v>6</v>
      </c>
      <c r="H34" s="5" t="str">
        <f t="shared" si="2"/>
        <v>nein</v>
      </c>
    </row>
    <row r="35" spans="1:8" x14ac:dyDescent="0.45">
      <c r="A35" t="s">
        <v>12</v>
      </c>
      <c r="B35" t="s">
        <v>40</v>
      </c>
      <c r="C35" s="2">
        <v>0.35416666666666669</v>
      </c>
      <c r="D35" s="2">
        <v>0.3611111111111111</v>
      </c>
      <c r="E35" s="4">
        <f t="shared" si="1"/>
        <v>6.9444444444444198E-3</v>
      </c>
      <c r="F35" s="23">
        <v>9</v>
      </c>
      <c r="G35" s="6">
        <v>6</v>
      </c>
      <c r="H35" s="5" t="str">
        <f t="shared" si="2"/>
        <v>ok</v>
      </c>
    </row>
    <row r="36" spans="1:8" x14ac:dyDescent="0.45">
      <c r="A36" t="s">
        <v>12</v>
      </c>
      <c r="B36" t="s">
        <v>41</v>
      </c>
      <c r="C36" s="2">
        <v>0.36458333333333331</v>
      </c>
      <c r="D36" s="2">
        <v>0.37152777777777773</v>
      </c>
      <c r="E36" s="4">
        <f t="shared" si="1"/>
        <v>6.9444444444444198E-3</v>
      </c>
      <c r="F36" s="23">
        <v>10</v>
      </c>
      <c r="G36" s="6">
        <v>6</v>
      </c>
      <c r="H36" s="5" t="str">
        <f t="shared" si="2"/>
        <v>ok</v>
      </c>
    </row>
    <row r="37" spans="1:8" x14ac:dyDescent="0.45">
      <c r="A37" t="s">
        <v>12</v>
      </c>
      <c r="B37" t="s">
        <v>42</v>
      </c>
      <c r="C37" s="2">
        <v>0.38541666666666669</v>
      </c>
      <c r="D37" s="2">
        <v>0.3923611111111111</v>
      </c>
      <c r="E37" s="4">
        <f t="shared" si="1"/>
        <v>6.9444444444444198E-3</v>
      </c>
      <c r="F37" s="23">
        <v>11</v>
      </c>
      <c r="G37" s="6">
        <v>6</v>
      </c>
      <c r="H37" s="5" t="str">
        <f t="shared" si="2"/>
        <v>ok</v>
      </c>
    </row>
    <row r="38" spans="1:8" x14ac:dyDescent="0.45">
      <c r="A38" t="s">
        <v>12</v>
      </c>
      <c r="B38" t="s">
        <v>43</v>
      </c>
      <c r="C38" s="2">
        <v>0.39583333333333331</v>
      </c>
      <c r="D38" s="2">
        <v>0.40277777777777773</v>
      </c>
      <c r="E38" s="4">
        <f t="shared" si="1"/>
        <v>6.9444444444444198E-3</v>
      </c>
      <c r="F38" s="23">
        <v>15</v>
      </c>
      <c r="G38" s="6">
        <v>6</v>
      </c>
      <c r="H38" s="5" t="str">
        <f t="shared" si="2"/>
        <v>ok</v>
      </c>
    </row>
    <row r="40" spans="1:8" x14ac:dyDescent="0.45">
      <c r="A40" t="s">
        <v>53</v>
      </c>
      <c r="B40" s="5">
        <f>COUNTA(B4:B38)</f>
        <v>35</v>
      </c>
    </row>
  </sheetData>
  <mergeCells count="1">
    <mergeCell ref="D1:E1"/>
  </mergeCells>
  <conditionalFormatting sqref="F4:F38">
    <cfRule type="cellIs" dxfId="0" priority="1" operator="greaterThan">
      <formula>12</formula>
    </cfRule>
  </conditionalFormatting>
  <pageMargins left="0.7" right="0.7" top="0.78740157499999996" bottom="0.78740157499999996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15952-DCBD-477C-8E93-E73425DE1CD2}">
  <dimension ref="A1:I12"/>
  <sheetViews>
    <sheetView workbookViewId="0"/>
  </sheetViews>
  <sheetFormatPr baseColWidth="10" defaultRowHeight="14.25" x14ac:dyDescent="0.45"/>
  <cols>
    <col min="1" max="1" width="17.33203125" customWidth="1"/>
    <col min="8" max="8" width="14.6640625" customWidth="1"/>
    <col min="9" max="9" width="12.73046875" customWidth="1"/>
  </cols>
  <sheetData>
    <row r="1" spans="1:9" ht="21" x14ac:dyDescent="0.65">
      <c r="A1" s="1" t="s">
        <v>81</v>
      </c>
    </row>
    <row r="3" spans="1:9" x14ac:dyDescent="0.45">
      <c r="A3" s="8" t="s">
        <v>52</v>
      </c>
      <c r="B3" s="8" t="s">
        <v>103</v>
      </c>
      <c r="C3" s="8" t="s">
        <v>82</v>
      </c>
      <c r="D3" s="8" t="s">
        <v>83</v>
      </c>
      <c r="E3" s="8" t="s">
        <v>84</v>
      </c>
      <c r="F3" s="8" t="s">
        <v>115</v>
      </c>
      <c r="G3" s="8" t="s">
        <v>116</v>
      </c>
      <c r="H3" s="8" t="s">
        <v>118</v>
      </c>
      <c r="I3" s="8" t="s">
        <v>129</v>
      </c>
    </row>
    <row r="4" spans="1:9" x14ac:dyDescent="0.45">
      <c r="A4" t="s">
        <v>11</v>
      </c>
      <c r="B4" t="s">
        <v>105</v>
      </c>
      <c r="C4" t="s">
        <v>93</v>
      </c>
      <c r="D4" t="s">
        <v>100</v>
      </c>
      <c r="E4" t="s">
        <v>111</v>
      </c>
      <c r="G4" t="s">
        <v>117</v>
      </c>
      <c r="H4" t="s">
        <v>124</v>
      </c>
      <c r="I4" t="s">
        <v>130</v>
      </c>
    </row>
    <row r="5" spans="1:9" x14ac:dyDescent="0.45">
      <c r="A5" t="s">
        <v>14</v>
      </c>
      <c r="B5" t="s">
        <v>104</v>
      </c>
      <c r="C5" t="s">
        <v>95</v>
      </c>
      <c r="D5" t="s">
        <v>97</v>
      </c>
      <c r="E5" t="s">
        <v>113</v>
      </c>
      <c r="G5" t="s">
        <v>117</v>
      </c>
      <c r="H5" t="s">
        <v>126</v>
      </c>
      <c r="I5" t="s">
        <v>135</v>
      </c>
    </row>
    <row r="6" spans="1:9" x14ac:dyDescent="0.45">
      <c r="A6" t="s">
        <v>15</v>
      </c>
      <c r="B6" t="s">
        <v>105</v>
      </c>
      <c r="C6" t="s">
        <v>96</v>
      </c>
      <c r="D6" t="s">
        <v>98</v>
      </c>
      <c r="E6" t="s">
        <v>114</v>
      </c>
      <c r="F6" t="s">
        <v>117</v>
      </c>
      <c r="H6" t="s">
        <v>127</v>
      </c>
      <c r="I6" t="s">
        <v>136</v>
      </c>
    </row>
    <row r="7" spans="1:9" x14ac:dyDescent="0.45">
      <c r="A7" t="s">
        <v>10</v>
      </c>
      <c r="B7" t="s">
        <v>104</v>
      </c>
      <c r="C7" t="s">
        <v>92</v>
      </c>
      <c r="D7" t="s">
        <v>101</v>
      </c>
      <c r="E7" t="s">
        <v>110</v>
      </c>
      <c r="G7" t="s">
        <v>117</v>
      </c>
      <c r="H7" t="s">
        <v>122</v>
      </c>
      <c r="I7" t="s">
        <v>133</v>
      </c>
    </row>
    <row r="8" spans="1:9" x14ac:dyDescent="0.45">
      <c r="A8" t="s">
        <v>13</v>
      </c>
      <c r="B8" t="s">
        <v>105</v>
      </c>
      <c r="C8" t="s">
        <v>88</v>
      </c>
      <c r="D8" t="s">
        <v>87</v>
      </c>
      <c r="E8" t="s">
        <v>107</v>
      </c>
      <c r="F8" t="s">
        <v>117</v>
      </c>
      <c r="H8" t="s">
        <v>120</v>
      </c>
      <c r="I8" t="s">
        <v>130</v>
      </c>
    </row>
    <row r="9" spans="1:9" x14ac:dyDescent="0.45">
      <c r="A9" t="s">
        <v>9</v>
      </c>
      <c r="B9" t="s">
        <v>105</v>
      </c>
      <c r="C9" t="s">
        <v>91</v>
      </c>
      <c r="D9" t="s">
        <v>90</v>
      </c>
      <c r="E9" t="s">
        <v>109</v>
      </c>
      <c r="G9" t="s">
        <v>117</v>
      </c>
      <c r="H9" t="s">
        <v>123</v>
      </c>
      <c r="I9" t="s">
        <v>132</v>
      </c>
    </row>
    <row r="10" spans="1:9" x14ac:dyDescent="0.45">
      <c r="A10" t="s">
        <v>12</v>
      </c>
      <c r="B10" t="s">
        <v>104</v>
      </c>
      <c r="C10" t="s">
        <v>94</v>
      </c>
      <c r="D10" t="s">
        <v>99</v>
      </c>
      <c r="E10" t="s">
        <v>112</v>
      </c>
      <c r="G10" t="s">
        <v>117</v>
      </c>
      <c r="H10" t="s">
        <v>125</v>
      </c>
      <c r="I10" t="s">
        <v>134</v>
      </c>
    </row>
    <row r="11" spans="1:9" x14ac:dyDescent="0.45">
      <c r="A11" t="s">
        <v>8</v>
      </c>
      <c r="B11" t="s">
        <v>104</v>
      </c>
      <c r="C11" t="s">
        <v>89</v>
      </c>
      <c r="D11" t="s">
        <v>102</v>
      </c>
      <c r="E11" t="s">
        <v>108</v>
      </c>
      <c r="F11" t="s">
        <v>117</v>
      </c>
      <c r="H11" t="s">
        <v>121</v>
      </c>
      <c r="I11" t="s">
        <v>131</v>
      </c>
    </row>
    <row r="12" spans="1:9" x14ac:dyDescent="0.45">
      <c r="A12" t="s">
        <v>7</v>
      </c>
      <c r="B12" t="s">
        <v>104</v>
      </c>
      <c r="C12" t="s">
        <v>86</v>
      </c>
      <c r="D12" t="s">
        <v>85</v>
      </c>
      <c r="E12" t="s">
        <v>106</v>
      </c>
      <c r="F12" t="s">
        <v>117</v>
      </c>
      <c r="H12" t="s">
        <v>119</v>
      </c>
      <c r="I12" t="s">
        <v>137</v>
      </c>
    </row>
  </sheetData>
  <sortState ref="A4:I12">
    <sortCondition ref="E4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1C80-20A3-4194-BC65-F2B1FD014720}">
  <sheetPr filterMode="1"/>
  <dimension ref="A1:C27"/>
  <sheetViews>
    <sheetView workbookViewId="0"/>
  </sheetViews>
  <sheetFormatPr baseColWidth="10" defaultRowHeight="14.25" x14ac:dyDescent="0.45"/>
  <cols>
    <col min="1" max="1" width="20.1328125" customWidth="1"/>
    <col min="2" max="2" width="16" customWidth="1"/>
    <col min="3" max="3" width="17.86328125" bestFit="1" customWidth="1"/>
  </cols>
  <sheetData>
    <row r="1" spans="1:3" ht="21" x14ac:dyDescent="0.65">
      <c r="A1" s="1" t="s">
        <v>77</v>
      </c>
    </row>
    <row r="2" spans="1:3" ht="21" x14ac:dyDescent="0.65">
      <c r="A2" s="1"/>
    </row>
    <row r="3" spans="1:3" x14ac:dyDescent="0.45">
      <c r="A3" s="3" t="s">
        <v>145</v>
      </c>
      <c r="B3" s="22">
        <v>50000</v>
      </c>
    </row>
    <row r="5" spans="1:3" x14ac:dyDescent="0.45">
      <c r="A5" s="8" t="s">
        <v>55</v>
      </c>
      <c r="B5" s="8" t="s">
        <v>54</v>
      </c>
      <c r="C5" s="8" t="s">
        <v>69</v>
      </c>
    </row>
    <row r="6" spans="1:3" x14ac:dyDescent="0.45">
      <c r="A6" t="s">
        <v>56</v>
      </c>
      <c r="B6" s="7">
        <v>2500</v>
      </c>
      <c r="C6" s="21">
        <f t="shared" ref="C6:C25" si="0">B6/$B$3</f>
        <v>0.05</v>
      </c>
    </row>
    <row r="7" spans="1:3" x14ac:dyDescent="0.45">
      <c r="A7" t="s">
        <v>57</v>
      </c>
      <c r="B7" s="7">
        <v>3000</v>
      </c>
      <c r="C7" s="21">
        <f t="shared" si="0"/>
        <v>0.06</v>
      </c>
    </row>
    <row r="8" spans="1:3" hidden="1" x14ac:dyDescent="0.45">
      <c r="A8" t="s">
        <v>58</v>
      </c>
      <c r="B8" s="7">
        <v>480</v>
      </c>
      <c r="C8" s="21">
        <f t="shared" si="0"/>
        <v>9.5999999999999992E-3</v>
      </c>
    </row>
    <row r="9" spans="1:3" x14ac:dyDescent="0.45">
      <c r="A9" t="s">
        <v>59</v>
      </c>
      <c r="B9" s="7">
        <v>700</v>
      </c>
      <c r="C9" s="21">
        <f t="shared" si="0"/>
        <v>1.4E-2</v>
      </c>
    </row>
    <row r="10" spans="1:3" x14ac:dyDescent="0.45">
      <c r="A10" t="s">
        <v>60</v>
      </c>
      <c r="B10" s="7">
        <v>4200</v>
      </c>
      <c r="C10" s="21">
        <f t="shared" si="0"/>
        <v>8.4000000000000005E-2</v>
      </c>
    </row>
    <row r="11" spans="1:3" x14ac:dyDescent="0.45">
      <c r="A11" t="s">
        <v>61</v>
      </c>
      <c r="B11" s="7">
        <v>750</v>
      </c>
      <c r="C11" s="21">
        <f t="shared" si="0"/>
        <v>1.4999999999999999E-2</v>
      </c>
    </row>
    <row r="12" spans="1:3" hidden="1" x14ac:dyDescent="0.45">
      <c r="A12" t="s">
        <v>73</v>
      </c>
      <c r="B12" s="7">
        <v>150</v>
      </c>
      <c r="C12" s="21">
        <f t="shared" si="0"/>
        <v>3.0000000000000001E-3</v>
      </c>
    </row>
    <row r="13" spans="1:3" x14ac:dyDescent="0.45">
      <c r="A13" t="s">
        <v>62</v>
      </c>
      <c r="B13" s="7">
        <v>1100</v>
      </c>
      <c r="C13" s="21">
        <f t="shared" si="0"/>
        <v>2.1999999999999999E-2</v>
      </c>
    </row>
    <row r="14" spans="1:3" x14ac:dyDescent="0.45">
      <c r="A14" t="s">
        <v>63</v>
      </c>
      <c r="B14" s="7">
        <v>3500</v>
      </c>
      <c r="C14" s="21">
        <f t="shared" si="0"/>
        <v>7.0000000000000007E-2</v>
      </c>
    </row>
    <row r="15" spans="1:3" x14ac:dyDescent="0.45">
      <c r="A15" t="s">
        <v>64</v>
      </c>
      <c r="B15" s="7">
        <v>700</v>
      </c>
      <c r="C15" s="21">
        <f t="shared" si="0"/>
        <v>1.4E-2</v>
      </c>
    </row>
    <row r="16" spans="1:3" x14ac:dyDescent="0.45">
      <c r="A16" t="s">
        <v>65</v>
      </c>
      <c r="B16" s="7">
        <v>800</v>
      </c>
      <c r="C16" s="21">
        <f t="shared" si="0"/>
        <v>1.6E-2</v>
      </c>
    </row>
    <row r="17" spans="1:3" x14ac:dyDescent="0.45">
      <c r="A17" t="s">
        <v>66</v>
      </c>
      <c r="B17" s="7">
        <v>600</v>
      </c>
      <c r="C17" s="21">
        <f t="shared" si="0"/>
        <v>1.2E-2</v>
      </c>
    </row>
    <row r="18" spans="1:3" x14ac:dyDescent="0.45">
      <c r="A18" t="s">
        <v>67</v>
      </c>
      <c r="B18" s="7">
        <v>550</v>
      </c>
      <c r="C18" s="21">
        <f t="shared" si="0"/>
        <v>1.0999999999999999E-2</v>
      </c>
    </row>
    <row r="19" spans="1:3" x14ac:dyDescent="0.45">
      <c r="A19" t="s">
        <v>68</v>
      </c>
      <c r="B19" s="7">
        <v>800</v>
      </c>
      <c r="C19" s="21">
        <f t="shared" si="0"/>
        <v>1.6E-2</v>
      </c>
    </row>
    <row r="20" spans="1:3" hidden="1" x14ac:dyDescent="0.45">
      <c r="A20" t="s">
        <v>70</v>
      </c>
      <c r="B20" s="7">
        <v>50</v>
      </c>
      <c r="C20" s="21">
        <f t="shared" si="0"/>
        <v>1E-3</v>
      </c>
    </row>
    <row r="21" spans="1:3" hidden="1" x14ac:dyDescent="0.45">
      <c r="A21" t="s">
        <v>71</v>
      </c>
      <c r="B21" s="7">
        <v>80</v>
      </c>
      <c r="C21" s="21">
        <f t="shared" si="0"/>
        <v>1.6000000000000001E-3</v>
      </c>
    </row>
    <row r="22" spans="1:3" hidden="1" x14ac:dyDescent="0.45">
      <c r="A22" t="s">
        <v>72</v>
      </c>
      <c r="B22" s="7">
        <v>220</v>
      </c>
      <c r="C22" s="21">
        <f t="shared" si="0"/>
        <v>4.4000000000000003E-3</v>
      </c>
    </row>
    <row r="23" spans="1:3" hidden="1" x14ac:dyDescent="0.45">
      <c r="A23" t="s">
        <v>74</v>
      </c>
      <c r="B23" s="7">
        <v>150</v>
      </c>
      <c r="C23" s="21">
        <f t="shared" si="0"/>
        <v>3.0000000000000001E-3</v>
      </c>
    </row>
    <row r="24" spans="1:3" hidden="1" x14ac:dyDescent="0.45">
      <c r="A24" t="s">
        <v>75</v>
      </c>
      <c r="B24" s="7">
        <v>120</v>
      </c>
      <c r="C24" s="21">
        <f t="shared" si="0"/>
        <v>2.3999999999999998E-3</v>
      </c>
    </row>
    <row r="25" spans="1:3" hidden="1" x14ac:dyDescent="0.45">
      <c r="A25" t="s">
        <v>76</v>
      </c>
      <c r="B25" s="7">
        <v>400</v>
      </c>
      <c r="C25" s="21">
        <f t="shared" si="0"/>
        <v>8.0000000000000002E-3</v>
      </c>
    </row>
    <row r="27" spans="1:3" x14ac:dyDescent="0.45">
      <c r="A27" s="3" t="s">
        <v>144</v>
      </c>
      <c r="B27" s="25">
        <f>SUBTOTAL(9,B6:B25)</f>
        <v>19200</v>
      </c>
    </row>
  </sheetData>
  <autoFilter ref="A5:C25" xr:uid="{0F9F19EB-147B-44FF-A7A7-AB92135DB848}">
    <filterColumn colId="1">
      <customFilters>
        <customFilter operator="greaterThan" val="500"/>
      </custom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54058-B1E4-4D64-9C85-F3F8C05CB5DC}">
  <dimension ref="A1:Q15"/>
  <sheetViews>
    <sheetView zoomScaleNormal="100" workbookViewId="0"/>
  </sheetViews>
  <sheetFormatPr baseColWidth="10" defaultRowHeight="14.25" x14ac:dyDescent="0.45"/>
  <cols>
    <col min="1" max="1" width="15.6640625" customWidth="1"/>
    <col min="2" max="10" width="3.9296875" customWidth="1"/>
    <col min="11" max="11" width="4.19921875" customWidth="1"/>
  </cols>
  <sheetData>
    <row r="1" spans="1:17" ht="21" x14ac:dyDescent="0.65">
      <c r="A1" s="1" t="s">
        <v>138</v>
      </c>
    </row>
    <row r="2" spans="1:17" ht="28.5" customHeight="1" thickBot="1" x14ac:dyDescent="0.5">
      <c r="A2" s="20" t="s">
        <v>139</v>
      </c>
    </row>
    <row r="3" spans="1:17" ht="91.15" x14ac:dyDescent="0.45">
      <c r="A3" s="11"/>
      <c r="B3" s="12" t="s">
        <v>13</v>
      </c>
      <c r="C3" s="12" t="s">
        <v>15</v>
      </c>
      <c r="D3" s="12" t="s">
        <v>11</v>
      </c>
      <c r="E3" s="12" t="s">
        <v>14</v>
      </c>
      <c r="F3" s="12" t="s">
        <v>7</v>
      </c>
      <c r="G3" s="12" t="s">
        <v>10</v>
      </c>
      <c r="H3" s="12" t="s">
        <v>9</v>
      </c>
      <c r="I3" s="12" t="s">
        <v>8</v>
      </c>
      <c r="J3" s="13" t="s">
        <v>12</v>
      </c>
      <c r="L3" s="5"/>
      <c r="M3" s="5"/>
      <c r="N3" s="5"/>
      <c r="O3" s="5"/>
      <c r="P3" s="5"/>
      <c r="Q3" s="5"/>
    </row>
    <row r="4" spans="1:17" ht="19.899999999999999" customHeight="1" x14ac:dyDescent="0.45">
      <c r="A4" s="14" t="s">
        <v>140</v>
      </c>
      <c r="B4" s="10">
        <v>12</v>
      </c>
      <c r="C4" s="10">
        <v>7</v>
      </c>
      <c r="D4" s="10">
        <v>3</v>
      </c>
      <c r="E4" s="10">
        <v>4</v>
      </c>
      <c r="F4" s="10">
        <v>10</v>
      </c>
      <c r="G4" s="10">
        <v>8</v>
      </c>
      <c r="H4" s="10">
        <v>9</v>
      </c>
      <c r="I4" s="10">
        <v>4</v>
      </c>
      <c r="J4" s="15">
        <v>8</v>
      </c>
      <c r="L4" s="5"/>
      <c r="M4" s="5"/>
      <c r="N4" s="5"/>
      <c r="O4" s="5"/>
      <c r="P4" s="5"/>
      <c r="Q4" s="5"/>
    </row>
    <row r="5" spans="1:17" ht="19.899999999999999" customHeight="1" x14ac:dyDescent="0.45">
      <c r="A5" s="14" t="s">
        <v>141</v>
      </c>
      <c r="B5" s="10">
        <v>5</v>
      </c>
      <c r="C5" s="10">
        <v>8</v>
      </c>
      <c r="D5" s="10">
        <v>4</v>
      </c>
      <c r="E5" s="10">
        <v>9</v>
      </c>
      <c r="F5" s="10">
        <v>6</v>
      </c>
      <c r="G5" s="10">
        <v>8</v>
      </c>
      <c r="H5" s="10">
        <v>10</v>
      </c>
      <c r="I5" s="10">
        <v>5</v>
      </c>
      <c r="J5" s="15">
        <v>4</v>
      </c>
      <c r="L5" s="5"/>
      <c r="M5" s="5"/>
      <c r="N5" s="5"/>
      <c r="O5" s="5"/>
      <c r="P5" s="5"/>
      <c r="Q5" s="5"/>
    </row>
    <row r="6" spans="1:17" ht="19.899999999999999" customHeight="1" x14ac:dyDescent="0.45">
      <c r="A6" s="14" t="s">
        <v>142</v>
      </c>
      <c r="B6" s="10">
        <v>9</v>
      </c>
      <c r="C6" s="10">
        <v>10</v>
      </c>
      <c r="D6" s="10">
        <v>11</v>
      </c>
      <c r="E6" s="10">
        <v>7</v>
      </c>
      <c r="F6" s="10">
        <v>12</v>
      </c>
      <c r="G6" s="10">
        <v>6</v>
      </c>
      <c r="H6" s="10">
        <v>17</v>
      </c>
      <c r="I6" s="10">
        <v>6</v>
      </c>
      <c r="J6" s="15">
        <v>9</v>
      </c>
      <c r="L6" s="5"/>
      <c r="M6" s="5"/>
      <c r="N6" s="5"/>
      <c r="O6" s="5"/>
      <c r="P6" s="5"/>
      <c r="Q6" s="5"/>
    </row>
    <row r="7" spans="1:17" ht="19.899999999999999" customHeight="1" thickBot="1" x14ac:dyDescent="0.5">
      <c r="A7" s="16" t="s">
        <v>143</v>
      </c>
      <c r="B7" s="17">
        <v>6</v>
      </c>
      <c r="C7" s="17">
        <v>5</v>
      </c>
      <c r="D7" s="17">
        <v>12</v>
      </c>
      <c r="E7" s="17">
        <v>3</v>
      </c>
      <c r="F7" s="17">
        <v>4</v>
      </c>
      <c r="G7" s="17">
        <v>11</v>
      </c>
      <c r="H7" s="17">
        <v>3</v>
      </c>
      <c r="I7" s="17">
        <v>5</v>
      </c>
      <c r="J7" s="18">
        <v>10</v>
      </c>
      <c r="L7" s="5"/>
      <c r="M7" s="5"/>
      <c r="N7" s="5"/>
      <c r="O7" s="5"/>
      <c r="P7" s="5"/>
      <c r="Q7" s="5"/>
    </row>
    <row r="8" spans="1:17" x14ac:dyDescent="0.45">
      <c r="L8" s="5"/>
      <c r="M8" s="5"/>
      <c r="N8" s="5"/>
      <c r="O8" s="5"/>
      <c r="P8" s="5"/>
      <c r="Q8" s="5"/>
    </row>
    <row r="9" spans="1:17" x14ac:dyDescent="0.45">
      <c r="L9" s="5"/>
      <c r="M9" s="5"/>
      <c r="N9" s="5"/>
      <c r="O9" s="5"/>
      <c r="P9" s="5"/>
      <c r="Q9" s="5"/>
    </row>
    <row r="10" spans="1:17" x14ac:dyDescent="0.45">
      <c r="L10" s="5"/>
      <c r="M10" s="5"/>
      <c r="N10" s="5"/>
      <c r="O10" s="5"/>
      <c r="P10" s="5"/>
      <c r="Q10" s="5"/>
    </row>
    <row r="11" spans="1:17" x14ac:dyDescent="0.45">
      <c r="L11" s="5"/>
      <c r="M11" s="5"/>
      <c r="N11" s="5"/>
      <c r="O11" s="5"/>
      <c r="P11" s="5"/>
      <c r="Q11" s="5"/>
    </row>
    <row r="12" spans="1:17" x14ac:dyDescent="0.45">
      <c r="L12" s="5"/>
      <c r="M12" s="5"/>
      <c r="N12" s="5"/>
      <c r="O12" s="5"/>
      <c r="P12" s="5"/>
      <c r="Q12" s="5"/>
    </row>
    <row r="13" spans="1:17" x14ac:dyDescent="0.45">
      <c r="L13" s="5"/>
      <c r="M13" s="5"/>
      <c r="N13" s="5"/>
      <c r="O13" s="5"/>
      <c r="P13" s="5"/>
      <c r="Q13" s="5"/>
    </row>
    <row r="14" spans="1:17" x14ac:dyDescent="0.45">
      <c r="L14" s="5"/>
      <c r="M14" s="5"/>
      <c r="N14" s="5"/>
      <c r="O14" s="5"/>
      <c r="P14" s="5"/>
      <c r="Q14" s="5"/>
    </row>
    <row r="15" spans="1:17" x14ac:dyDescent="0.45">
      <c r="L15" s="5"/>
      <c r="M15" s="5"/>
      <c r="N15" s="5"/>
      <c r="O15" s="5"/>
      <c r="P15" s="5"/>
      <c r="Q15" s="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Anmeldungen</vt:lpstr>
      <vt:lpstr>Kursleitung</vt:lpstr>
      <vt:lpstr>Ausflug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2018-10-07T21:14:42Z</cp:lastPrinted>
  <dcterms:created xsi:type="dcterms:W3CDTF">2018-08-06T14:48:28Z</dcterms:created>
  <dcterms:modified xsi:type="dcterms:W3CDTF">2019-01-07T16:21:15Z</dcterms:modified>
</cp:coreProperties>
</file>