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B2_David\B2_V15_David_Kai_Zibe_03-04-2016\Musterloesungen\"/>
    </mc:Choice>
  </mc:AlternateContent>
  <bookViews>
    <workbookView xWindow="0" yWindow="0" windowWidth="23040" windowHeight="9528" activeTab="1"/>
  </bookViews>
  <sheets>
    <sheet name="Umsatzvergleich" sheetId="6" r:id="rId1"/>
    <sheet name="Umsatz" sheetId="1" r:id="rId2"/>
    <sheet name="Bestellungen" sheetId="4" r:id="rId3"/>
  </sheets>
  <definedNames>
    <definedName name="_xlnm._FilterDatabase" localSheetId="2" hidden="1">Bestellungen!$A$2:$G$30</definedName>
    <definedName name="_xlnm.Print_Area" localSheetId="2">Bestellungen!$A$1:$G$30</definedName>
    <definedName name="_xlnm.Print_Titles" localSheetId="2">Bestellungen!$1:$3</definedName>
  </definedNames>
  <calcPr calcId="152511"/>
</workbook>
</file>

<file path=xl/calcChain.xml><?xml version="1.0" encoding="utf-8"?>
<calcChain xmlns="http://schemas.openxmlformats.org/spreadsheetml/2006/main">
  <c r="J11" i="4" l="1"/>
  <c r="E5" i="1"/>
  <c r="E4" i="1"/>
  <c r="F1" i="4" l="1"/>
  <c r="J5" i="4" l="1"/>
  <c r="J6" i="4"/>
  <c r="J7" i="4"/>
  <c r="J8" i="4"/>
  <c r="J9" i="4"/>
  <c r="J10" i="4"/>
  <c r="J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4" i="4"/>
  <c r="F5" i="4" l="1"/>
  <c r="G5" i="4" s="1"/>
  <c r="F27" i="4"/>
  <c r="G27" i="4" s="1"/>
  <c r="F13" i="4"/>
  <c r="G13" i="4" s="1"/>
  <c r="F30" i="4"/>
  <c r="F28" i="4"/>
  <c r="G28" i="4" s="1"/>
  <c r="F26" i="4"/>
  <c r="G26" i="4" s="1"/>
  <c r="F24" i="4"/>
  <c r="G24" i="4" s="1"/>
  <c r="F22" i="4"/>
  <c r="F20" i="4"/>
  <c r="G20" i="4" s="1"/>
  <c r="F18" i="4"/>
  <c r="G18" i="4" s="1"/>
  <c r="F16" i="4"/>
  <c r="G16" i="4" s="1"/>
  <c r="F14" i="4"/>
  <c r="F12" i="4"/>
  <c r="G12" i="4" s="1"/>
  <c r="F10" i="4"/>
  <c r="G10" i="4" s="1"/>
  <c r="F8" i="4"/>
  <c r="G8" i="4" s="1"/>
  <c r="F6" i="4"/>
  <c r="F4" i="4"/>
  <c r="G4" i="4" s="1"/>
  <c r="F29" i="4"/>
  <c r="G29" i="4" s="1"/>
  <c r="F25" i="4"/>
  <c r="G25" i="4" s="1"/>
  <c r="F23" i="4"/>
  <c r="G23" i="4" s="1"/>
  <c r="F21" i="4"/>
  <c r="G21" i="4" s="1"/>
  <c r="F19" i="4"/>
  <c r="G19" i="4" s="1"/>
  <c r="F17" i="4"/>
  <c r="G17" i="4" s="1"/>
  <c r="F15" i="4"/>
  <c r="G15" i="4" s="1"/>
  <c r="F11" i="4"/>
  <c r="G11" i="4" s="1"/>
  <c r="F9" i="4"/>
  <c r="G9" i="4" s="1"/>
  <c r="F7" i="4"/>
  <c r="G30" i="4"/>
  <c r="G22" i="4"/>
  <c r="G14" i="4"/>
  <c r="G6" i="4"/>
  <c r="G7" i="4"/>
</calcChain>
</file>

<file path=xl/sharedStrings.xml><?xml version="1.0" encoding="utf-8"?>
<sst xmlns="http://schemas.openxmlformats.org/spreadsheetml/2006/main" count="95" uniqueCount="58">
  <si>
    <t>Brot &amp; Backwaren</t>
  </si>
  <si>
    <t>Süsse Backwaren</t>
  </si>
  <si>
    <t>Confiserie-Spezialitäten</t>
  </si>
  <si>
    <t>Konditorei</t>
  </si>
  <si>
    <t>Truffestorte</t>
  </si>
  <si>
    <t>Himbeermoussetorte</t>
  </si>
  <si>
    <t>Himbeerdiplomat</t>
  </si>
  <si>
    <t>Cremeschnitte</t>
  </si>
  <si>
    <t>Schwarzwälderschnitte</t>
  </si>
  <si>
    <t>Truffestörtli</t>
  </si>
  <si>
    <t>Himbeerberliner</t>
  </si>
  <si>
    <t>Schildkröte</t>
  </si>
  <si>
    <t>Schoggiweggli</t>
  </si>
  <si>
    <t>Mandelgipfel</t>
  </si>
  <si>
    <t>Fruchtschnitte</t>
  </si>
  <si>
    <t>Linzerschnitte</t>
  </si>
  <si>
    <t>Russenzopf</t>
  </si>
  <si>
    <t>Studentenschnitte</t>
  </si>
  <si>
    <t>Anzahl</t>
  </si>
  <si>
    <t>Kunde</t>
  </si>
  <si>
    <t>Rest. Vorstadt</t>
  </si>
  <si>
    <t>Total</t>
  </si>
  <si>
    <t>Stückpreis</t>
  </si>
  <si>
    <t>Bestellmenge</t>
  </si>
  <si>
    <t>Rest. Aare</t>
  </si>
  <si>
    <t>Artikel</t>
  </si>
  <si>
    <t>Rest. Mocca</t>
  </si>
  <si>
    <t>Total CHF</t>
  </si>
  <si>
    <t>Umsatz</t>
  </si>
  <si>
    <t>Umsatz 1. Quartal 2016</t>
  </si>
  <si>
    <t>Zusammenzug</t>
  </si>
  <si>
    <t>kleinster Umsatz</t>
  </si>
  <si>
    <t>Schoggi-Birnentorte</t>
  </si>
  <si>
    <t>Birnenflambée</t>
  </si>
  <si>
    <t>Orangenschnitze 100g</t>
  </si>
  <si>
    <t>Calvados Öpfeli 100g</t>
  </si>
  <si>
    <t>Grappawürfel 100g</t>
  </si>
  <si>
    <t>Birseckbrot 400 g</t>
  </si>
  <si>
    <t>Parisette 250 g</t>
  </si>
  <si>
    <t>Dinkel Urkorn 380 g</t>
  </si>
  <si>
    <t>Kürbiskernenbrot 380 g</t>
  </si>
  <si>
    <t>St. Galler Brot 450 g</t>
  </si>
  <si>
    <t>Ruchbrot 450 g</t>
  </si>
  <si>
    <t>Meister Brot 400 g</t>
  </si>
  <si>
    <t>Fit-Brot 350 g</t>
  </si>
  <si>
    <t>Baguette 300 g</t>
  </si>
  <si>
    <t>Basler Brot 500 g</t>
  </si>
  <si>
    <t>Pain Paillasse 400 g</t>
  </si>
  <si>
    <t>Aarefischli 100g</t>
  </si>
  <si>
    <t>Oltentruffes 100g</t>
  </si>
  <si>
    <t>Total CHF gerundet</t>
  </si>
  <si>
    <t>ÜBERSICHT</t>
  </si>
  <si>
    <t>Rabatt in %</t>
  </si>
  <si>
    <t>Auslieferung</t>
  </si>
  <si>
    <t>Bestellungen</t>
  </si>
  <si>
    <t>bis Auslieferung</t>
  </si>
  <si>
    <t>Rest. Löwenburg</t>
  </si>
  <si>
    <t>Rest. Gourmethalle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</si>
</sst>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CHF&quot;\ * #,##0.00_ ;_ &quot;CHF&quot;\ * \-#,##0.00_ ;_ &quot;CHF&quot;\ * &quot;-&quot;??_ ;_ @_ "/>
    <numFmt numFmtId="164" formatCode="#,##0.00_-\ [$CHF]"/>
    <numFmt numFmtId="165" formatCode="[$-F800]dddd\,\ mmmm\ dd\,\ yyyy"/>
    <numFmt numFmtId="166" formatCode="#,##0_-\ [$CHF]"/>
    <numFmt numFmtId="167" formatCode="0\ &quot;Tage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ck">
        <color rgb="FFFFC000"/>
      </left>
      <right/>
      <top style="thick">
        <color rgb="FFFFC000"/>
      </top>
      <bottom style="thick">
        <color rgb="FFFFC000"/>
      </bottom>
      <diagonal/>
    </border>
    <border>
      <left/>
      <right/>
      <top style="thick">
        <color rgb="FFFFC000"/>
      </top>
      <bottom style="thick">
        <color rgb="FFFFC000"/>
      </bottom>
      <diagonal/>
    </border>
    <border>
      <left/>
      <right style="thick">
        <color rgb="FFFFC000"/>
      </right>
      <top style="thick">
        <color rgb="FFFFC000"/>
      </top>
      <bottom style="thick">
        <color rgb="FFFFC000"/>
      </bottom>
      <diagonal/>
    </border>
    <border>
      <left style="thick">
        <color rgb="FFFFC000"/>
      </left>
      <right style="medium">
        <color theme="0" tint="-0.24994659260841701"/>
      </right>
      <top style="thick">
        <color rgb="FFFFC000"/>
      </top>
      <bottom style="medium">
        <color theme="0" tint="-0.24994659260841701"/>
      </bottom>
      <diagonal/>
    </border>
    <border>
      <left style="thick">
        <color rgb="FFFFC000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ck">
        <color rgb="FFFFC000"/>
      </left>
      <right style="medium">
        <color theme="0" tint="-0.24994659260841701"/>
      </right>
      <top style="medium">
        <color theme="0" tint="-0.24994659260841701"/>
      </top>
      <bottom style="thick">
        <color rgb="FFFFC000"/>
      </bottom>
      <diagonal/>
    </border>
    <border>
      <left/>
      <right style="thin">
        <color theme="0" tint="-0.34998626667073579"/>
      </right>
      <top/>
      <bottom/>
      <diagonal/>
    </border>
    <border>
      <left style="medium">
        <color theme="0" tint="-0.24994659260841701"/>
      </left>
      <right/>
      <top style="thick">
        <color rgb="FFFFC000"/>
      </top>
      <bottom style="medium">
        <color theme="0" tint="-0.24994659260841701"/>
      </bottom>
      <diagonal/>
    </border>
    <border>
      <left style="medium">
        <color theme="0" tint="-0.24994659260841701"/>
      </left>
      <right/>
      <top style="thick">
        <color rgb="FFFFC000"/>
      </top>
      <bottom/>
      <diagonal/>
    </border>
    <border>
      <left style="medium">
        <color theme="0" tint="-0.24994659260841701"/>
      </left>
      <right/>
      <top/>
      <bottom style="thick">
        <color rgb="FFFFC000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0" fillId="0" borderId="0" xfId="0" applyBorder="1" applyAlignment="1">
      <alignment vertical="center" wrapText="1"/>
    </xf>
    <xf numFmtId="0" fontId="1" fillId="0" borderId="0" xfId="0" applyFont="1"/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164" fontId="0" fillId="0" borderId="0" xfId="0" applyNumberFormat="1"/>
    <xf numFmtId="10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9" fontId="1" fillId="0" borderId="0" xfId="0" applyNumberFormat="1" applyFont="1" applyAlignment="1">
      <alignment horizontal="right"/>
    </xf>
    <xf numFmtId="0" fontId="1" fillId="0" borderId="1" xfId="0" applyFont="1" applyBorder="1"/>
    <xf numFmtId="0" fontId="0" fillId="0" borderId="0" xfId="0" applyNumberFormat="1" applyFont="1"/>
    <xf numFmtId="0" fontId="0" fillId="0" borderId="0" xfId="0" applyFill="1"/>
    <xf numFmtId="166" fontId="0" fillId="0" borderId="0" xfId="0" applyNumberFormat="1" applyAlignment="1">
      <alignment vertical="center" wrapText="1"/>
    </xf>
    <xf numFmtId="44" fontId="0" fillId="3" borderId="0" xfId="0" applyNumberFormat="1" applyFill="1"/>
    <xf numFmtId="44" fontId="0" fillId="2" borderId="0" xfId="0" applyNumberFormat="1" applyFill="1" applyAlignment="1">
      <alignment vertical="center" wrapText="1"/>
    </xf>
    <xf numFmtId="9" fontId="1" fillId="4" borderId="0" xfId="0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3" fillId="2" borderId="0" xfId="0" applyFont="1" applyFill="1" applyBorder="1" applyAlignment="1">
      <alignment horizontal="left" vertical="center" textRotation="90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textRotation="90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14" fontId="0" fillId="0" borderId="0" xfId="0" applyNumberFormat="1" applyFont="1" applyAlignment="1">
      <alignment horizontal="left" vertical="center"/>
    </xf>
    <xf numFmtId="14" fontId="1" fillId="0" borderId="0" xfId="0" applyNumberFormat="1" applyFont="1" applyAlignment="1">
      <alignment horizontal="right" vertical="center"/>
    </xf>
    <xf numFmtId="167" fontId="0" fillId="3" borderId="0" xfId="0" applyNumberFormat="1" applyFont="1" applyFill="1" applyAlignment="1">
      <alignment horizontal="center" vertical="center"/>
    </xf>
    <xf numFmtId="165" fontId="0" fillId="0" borderId="0" xfId="0" applyNumberFormat="1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44" fontId="0" fillId="3" borderId="0" xfId="0" applyNumberFormat="1" applyFill="1" applyBorder="1" applyAlignment="1">
      <alignment horizontal="right" vertical="center"/>
    </xf>
    <xf numFmtId="9" fontId="0" fillId="3" borderId="0" xfId="1" applyFont="1" applyFill="1" applyBorder="1" applyAlignment="1">
      <alignment horizontal="right" vertical="center"/>
    </xf>
    <xf numFmtId="44" fontId="0" fillId="3" borderId="0" xfId="0" applyNumberFormat="1" applyFont="1" applyFill="1" applyBorder="1" applyAlignment="1">
      <alignment horizontal="right" vertical="center"/>
    </xf>
    <xf numFmtId="44" fontId="1" fillId="3" borderId="7" xfId="0" applyNumberFormat="1" applyFont="1" applyFill="1" applyBorder="1" applyAlignment="1">
      <alignment horizontal="right" vertical="center"/>
    </xf>
    <xf numFmtId="0" fontId="0" fillId="3" borderId="8" xfId="0" applyFill="1" applyBorder="1" applyAlignment="1">
      <alignment horizontal="right" vertical="center"/>
    </xf>
    <xf numFmtId="44" fontId="1" fillId="3" borderId="3" xfId="2" applyFont="1" applyFill="1" applyBorder="1" applyAlignment="1">
      <alignment horizontal="right" vertical="center"/>
    </xf>
    <xf numFmtId="0" fontId="0" fillId="3" borderId="9" xfId="0" applyFill="1" applyBorder="1" applyAlignment="1">
      <alignment horizontal="right" vertical="center"/>
    </xf>
    <xf numFmtId="0" fontId="0" fillId="3" borderId="10" xfId="0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</cellXfs>
  <cellStyles count="3">
    <cellStyle name="Prozent" xfId="1" builtinId="5"/>
    <cellStyle name="Standard" xfId="0" builtinId="0"/>
    <cellStyle name="Währung" xfId="2" builtinId="4"/>
  </cellStyles>
  <dxfs count="1">
    <dxf>
      <font>
        <b/>
        <i val="0"/>
        <color rgb="FFFFC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(Umsatz!$A$4:$A$14,Umsatz!$A$17:$A$24,Umsatz!$A$27:$A$31,Umsatz!$A$34:$A$41)</c:f>
              <c:strCache>
                <c:ptCount val="32"/>
                <c:pt idx="0">
                  <c:v>Baguette 300 g</c:v>
                </c:pt>
                <c:pt idx="1">
                  <c:v>Basler Brot 500 g</c:v>
                </c:pt>
                <c:pt idx="2">
                  <c:v>Birseckbrot 400 g</c:v>
                </c:pt>
                <c:pt idx="3">
                  <c:v>Dinkel Urkorn 380 g</c:v>
                </c:pt>
                <c:pt idx="4">
                  <c:v>Fit-Brot 350 g</c:v>
                </c:pt>
                <c:pt idx="5">
                  <c:v>Kürbiskernenbrot 380 g</c:v>
                </c:pt>
                <c:pt idx="6">
                  <c:v>Meister Brot 400 g</c:v>
                </c:pt>
                <c:pt idx="7">
                  <c:v>Pain Paillasse 400 g</c:v>
                </c:pt>
                <c:pt idx="8">
                  <c:v>Parisette 250 g</c:v>
                </c:pt>
                <c:pt idx="9">
                  <c:v>Ruchbrot 450 g</c:v>
                </c:pt>
                <c:pt idx="10">
                  <c:v>St. Galler Brot 450 g</c:v>
                </c:pt>
                <c:pt idx="11">
                  <c:v>Fruchtschnitte</c:v>
                </c:pt>
                <c:pt idx="12">
                  <c:v>Himbeerberliner</c:v>
                </c:pt>
                <c:pt idx="13">
                  <c:v>Linzerschnitte</c:v>
                </c:pt>
                <c:pt idx="14">
                  <c:v>Mandelgipfel</c:v>
                </c:pt>
                <c:pt idx="15">
                  <c:v>Russenzopf</c:v>
                </c:pt>
                <c:pt idx="16">
                  <c:v>Schildkröte</c:v>
                </c:pt>
                <c:pt idx="17">
                  <c:v>Schoggiweggli</c:v>
                </c:pt>
                <c:pt idx="18">
                  <c:v>Studentenschnitte</c:v>
                </c:pt>
                <c:pt idx="19">
                  <c:v>Aarefischli 100g</c:v>
                </c:pt>
                <c:pt idx="20">
                  <c:v>Calvados Öpfeli 100g</c:v>
                </c:pt>
                <c:pt idx="21">
                  <c:v>Grappawürfel 100g</c:v>
                </c:pt>
                <c:pt idx="22">
                  <c:v>Oltentruffes 100g</c:v>
                </c:pt>
                <c:pt idx="23">
                  <c:v>Orangenschnitze 100g</c:v>
                </c:pt>
                <c:pt idx="24">
                  <c:v>Birnenflambée</c:v>
                </c:pt>
                <c:pt idx="25">
                  <c:v>Cremeschnitte</c:v>
                </c:pt>
                <c:pt idx="26">
                  <c:v>Himbeerdiplomat</c:v>
                </c:pt>
                <c:pt idx="27">
                  <c:v>Himbeermoussetorte</c:v>
                </c:pt>
                <c:pt idx="28">
                  <c:v>Schoggi-Birnentorte</c:v>
                </c:pt>
                <c:pt idx="29">
                  <c:v>Schwarzwälderschnitte</c:v>
                </c:pt>
                <c:pt idx="30">
                  <c:v>Truffestorte</c:v>
                </c:pt>
                <c:pt idx="31">
                  <c:v>Truffestörtli</c:v>
                </c:pt>
              </c:strCache>
            </c:strRef>
          </c:cat>
          <c:val>
            <c:numRef>
              <c:f>(Umsatz!$B$4:$B$14,Umsatz!$B$17:$B$24,Umsatz!$B$27:$B$31,Umsatz!$B$34:$B$41)</c:f>
              <c:numCache>
                <c:formatCode>_("CHF"* #,##0.00_);_("CHF"* \(#,##0.00\);_("CHF"* "-"??_);_(@_)</c:formatCode>
                <c:ptCount val="32"/>
                <c:pt idx="0">
                  <c:v>2001</c:v>
                </c:pt>
                <c:pt idx="1">
                  <c:v>3240</c:v>
                </c:pt>
                <c:pt idx="2">
                  <c:v>2664</c:v>
                </c:pt>
                <c:pt idx="3">
                  <c:v>1569</c:v>
                </c:pt>
                <c:pt idx="4">
                  <c:v>1253</c:v>
                </c:pt>
                <c:pt idx="5">
                  <c:v>3332</c:v>
                </c:pt>
                <c:pt idx="6">
                  <c:v>1121</c:v>
                </c:pt>
                <c:pt idx="7">
                  <c:v>2320</c:v>
                </c:pt>
                <c:pt idx="8">
                  <c:v>3652</c:v>
                </c:pt>
                <c:pt idx="9">
                  <c:v>6285</c:v>
                </c:pt>
                <c:pt idx="10">
                  <c:v>2563</c:v>
                </c:pt>
                <c:pt idx="11">
                  <c:v>2563</c:v>
                </c:pt>
                <c:pt idx="12">
                  <c:v>8852</c:v>
                </c:pt>
                <c:pt idx="13">
                  <c:v>2336</c:v>
                </c:pt>
                <c:pt idx="14">
                  <c:v>4058</c:v>
                </c:pt>
                <c:pt idx="15">
                  <c:v>2998</c:v>
                </c:pt>
                <c:pt idx="16">
                  <c:v>4470</c:v>
                </c:pt>
                <c:pt idx="17">
                  <c:v>8799</c:v>
                </c:pt>
                <c:pt idx="18">
                  <c:v>5760</c:v>
                </c:pt>
                <c:pt idx="19">
                  <c:v>5310</c:v>
                </c:pt>
                <c:pt idx="20">
                  <c:v>5310</c:v>
                </c:pt>
                <c:pt idx="21">
                  <c:v>5445</c:v>
                </c:pt>
                <c:pt idx="22">
                  <c:v>5310</c:v>
                </c:pt>
                <c:pt idx="23">
                  <c:v>4005</c:v>
                </c:pt>
                <c:pt idx="24">
                  <c:v>985</c:v>
                </c:pt>
                <c:pt idx="25">
                  <c:v>2563</c:v>
                </c:pt>
                <c:pt idx="26">
                  <c:v>2563</c:v>
                </c:pt>
                <c:pt idx="27">
                  <c:v>1250</c:v>
                </c:pt>
                <c:pt idx="28">
                  <c:v>2580</c:v>
                </c:pt>
                <c:pt idx="29">
                  <c:v>885</c:v>
                </c:pt>
                <c:pt idx="30">
                  <c:v>2223</c:v>
                </c:pt>
                <c:pt idx="31">
                  <c:v>963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0B-46D2-B198-3A0BA0647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370304"/>
        <c:axId val="352365208"/>
      </c:barChart>
      <c:catAx>
        <c:axId val="35237030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352365208"/>
        <c:crosses val="autoZero"/>
        <c:auto val="1"/>
        <c:lblAlgn val="ctr"/>
        <c:lblOffset val="100"/>
        <c:noMultiLvlLbl val="0"/>
      </c:catAx>
      <c:valAx>
        <c:axId val="352365208"/>
        <c:scaling>
          <c:orientation val="minMax"/>
        </c:scaling>
        <c:delete val="1"/>
        <c:axPos val="b"/>
        <c:numFmt formatCode="_(&quot;CHF&quot;* #,##0.00_);_(&quot;CHF&quot;* \(#,##0.00\);_(&quot;CHF&quot;* &quot;-&quot;??_);_(@_)" sourceLinked="1"/>
        <c:majorTickMark val="out"/>
        <c:minorTickMark val="none"/>
        <c:tickLblPos val="nextTo"/>
        <c:crossAx val="352370304"/>
        <c:crosses val="autoZero"/>
        <c:crossBetween val="between"/>
        <c:majorUnit val="5000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5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8379" cy="5999747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zoomScale="90" zoomScaleNormal="90" workbookViewId="0"/>
  </sheetViews>
  <sheetFormatPr baseColWidth="10" defaultRowHeight="14.4" x14ac:dyDescent="0.3"/>
  <cols>
    <col min="1" max="1" width="40.109375" style="2" customWidth="1"/>
    <col min="2" max="2" width="17.21875" customWidth="1"/>
    <col min="3" max="3" width="4" customWidth="1"/>
    <col min="4" max="4" width="17" customWidth="1"/>
    <col min="5" max="5" width="16.88671875" customWidth="1"/>
  </cols>
  <sheetData>
    <row r="1" spans="1:11" ht="29.7" customHeight="1" x14ac:dyDescent="0.3">
      <c r="A1" s="3" t="s">
        <v>29</v>
      </c>
      <c r="C1" s="4"/>
    </row>
    <row r="2" spans="1:11" ht="29.7" customHeight="1" x14ac:dyDescent="0.3">
      <c r="A2" s="3"/>
      <c r="C2" s="4"/>
    </row>
    <row r="3" spans="1:11" x14ac:dyDescent="0.3">
      <c r="A3" s="13" t="s">
        <v>0</v>
      </c>
      <c r="B3" s="6" t="s">
        <v>28</v>
      </c>
      <c r="C3" s="12"/>
      <c r="D3" s="6" t="s">
        <v>30</v>
      </c>
    </row>
    <row r="4" spans="1:11" x14ac:dyDescent="0.3">
      <c r="A4" s="15" t="s">
        <v>45</v>
      </c>
      <c r="B4" s="24">
        <v>2001</v>
      </c>
      <c r="D4" t="s">
        <v>21</v>
      </c>
      <c r="E4" s="23">
        <f>SUM(B4:B14,B17:B24,B27:B31,B34:B41)</f>
        <v>109228</v>
      </c>
    </row>
    <row r="5" spans="1:11" x14ac:dyDescent="0.3">
      <c r="A5" s="14" t="s">
        <v>46</v>
      </c>
      <c r="B5" s="24">
        <v>3240</v>
      </c>
      <c r="D5" t="s">
        <v>31</v>
      </c>
      <c r="E5" s="23">
        <f>MIN(B4:B14,B17:B24,B27:B31,B34:B41)</f>
        <v>885</v>
      </c>
    </row>
    <row r="6" spans="1:11" x14ac:dyDescent="0.3">
      <c r="A6" s="15" t="s">
        <v>37</v>
      </c>
      <c r="B6" s="24">
        <v>2664</v>
      </c>
      <c r="C6" s="11"/>
    </row>
    <row r="7" spans="1:11" x14ac:dyDescent="0.3">
      <c r="A7" s="14" t="s">
        <v>39</v>
      </c>
      <c r="B7" s="24">
        <v>1569</v>
      </c>
      <c r="C7" s="11"/>
    </row>
    <row r="8" spans="1:11" x14ac:dyDescent="0.3">
      <c r="A8" s="15" t="s">
        <v>44</v>
      </c>
      <c r="B8" s="24">
        <v>1253</v>
      </c>
      <c r="C8" s="11"/>
      <c r="D8" s="21"/>
      <c r="E8" s="21"/>
      <c r="F8" s="21"/>
      <c r="G8" s="21"/>
      <c r="H8" s="21"/>
      <c r="I8" s="21"/>
      <c r="J8" s="21"/>
      <c r="K8" s="21"/>
    </row>
    <row r="9" spans="1:11" x14ac:dyDescent="0.3">
      <c r="A9" s="14" t="s">
        <v>40</v>
      </c>
      <c r="B9" s="24">
        <v>3332</v>
      </c>
      <c r="C9" s="11"/>
      <c r="D9" s="21"/>
      <c r="E9" s="21"/>
      <c r="F9" s="21"/>
      <c r="G9" s="21"/>
      <c r="H9" s="21"/>
      <c r="I9" s="21"/>
      <c r="J9" s="21"/>
      <c r="K9" s="21"/>
    </row>
    <row r="10" spans="1:11" x14ac:dyDescent="0.3">
      <c r="A10" s="15" t="s">
        <v>43</v>
      </c>
      <c r="B10" s="24">
        <v>1121</v>
      </c>
      <c r="C10" s="11"/>
      <c r="D10" s="21"/>
      <c r="E10" s="21"/>
      <c r="F10" s="21"/>
      <c r="G10" s="21"/>
      <c r="H10" s="21"/>
      <c r="I10" s="21"/>
      <c r="J10" s="21"/>
      <c r="K10" s="21"/>
    </row>
    <row r="11" spans="1:11" x14ac:dyDescent="0.3">
      <c r="A11" s="14" t="s">
        <v>47</v>
      </c>
      <c r="B11" s="24">
        <v>2320</v>
      </c>
      <c r="C11" s="11"/>
      <c r="D11" s="21"/>
      <c r="E11" s="21"/>
      <c r="F11" s="21"/>
      <c r="G11" s="21"/>
      <c r="H11" s="21"/>
      <c r="I11" s="21"/>
      <c r="J11" s="21"/>
      <c r="K11" s="21"/>
    </row>
    <row r="12" spans="1:11" x14ac:dyDescent="0.3">
      <c r="A12" s="14" t="s">
        <v>38</v>
      </c>
      <c r="B12" s="24">
        <v>3652</v>
      </c>
      <c r="C12" s="11"/>
      <c r="D12" s="21"/>
      <c r="E12" s="21"/>
      <c r="F12" s="21"/>
      <c r="G12" s="21"/>
      <c r="H12" s="21"/>
      <c r="I12" s="21"/>
      <c r="J12" s="21"/>
      <c r="K12" s="21"/>
    </row>
    <row r="13" spans="1:11" x14ac:dyDescent="0.3">
      <c r="A13" s="15" t="s">
        <v>42</v>
      </c>
      <c r="B13" s="24">
        <v>6285</v>
      </c>
      <c r="C13" s="11"/>
      <c r="D13" s="21"/>
      <c r="E13" s="21"/>
      <c r="F13" s="21"/>
      <c r="G13" s="21"/>
      <c r="H13" s="21"/>
      <c r="I13" s="21"/>
      <c r="J13" s="21"/>
      <c r="K13" s="21"/>
    </row>
    <row r="14" spans="1:11" x14ac:dyDescent="0.3">
      <c r="A14" s="14" t="s">
        <v>41</v>
      </c>
      <c r="B14" s="24">
        <v>2563</v>
      </c>
      <c r="C14" s="11"/>
      <c r="D14" s="21"/>
      <c r="E14" s="21"/>
      <c r="F14" s="21"/>
      <c r="G14" s="21"/>
      <c r="H14" s="21"/>
      <c r="I14" s="21"/>
      <c r="J14" s="21"/>
      <c r="K14" s="21"/>
    </row>
    <row r="15" spans="1:11" x14ac:dyDescent="0.3">
      <c r="A15" s="16"/>
      <c r="B15" s="22"/>
      <c r="D15" s="21"/>
      <c r="E15" s="21"/>
      <c r="F15" s="21"/>
      <c r="G15" s="21"/>
      <c r="H15" s="21"/>
      <c r="I15" s="21"/>
      <c r="J15" s="21"/>
      <c r="K15" s="21"/>
    </row>
    <row r="16" spans="1:11" x14ac:dyDescent="0.3">
      <c r="A16" s="17" t="s">
        <v>1</v>
      </c>
      <c r="B16" s="22"/>
      <c r="D16" s="21"/>
      <c r="E16" s="21"/>
      <c r="F16" s="21"/>
      <c r="G16" s="21"/>
      <c r="H16" s="21"/>
      <c r="I16" s="21"/>
      <c r="J16" s="21"/>
      <c r="K16" s="21"/>
    </row>
    <row r="17" spans="1:11" x14ac:dyDescent="0.3">
      <c r="A17" s="15" t="s">
        <v>14</v>
      </c>
      <c r="B17" s="24">
        <v>2563</v>
      </c>
      <c r="C17" s="11"/>
      <c r="D17" s="21"/>
      <c r="E17" s="21"/>
      <c r="F17" s="21"/>
      <c r="G17" s="21"/>
      <c r="H17" s="21"/>
      <c r="I17" s="21"/>
      <c r="J17" s="21"/>
      <c r="K17" s="21"/>
    </row>
    <row r="18" spans="1:11" x14ac:dyDescent="0.3">
      <c r="A18" s="15" t="s">
        <v>10</v>
      </c>
      <c r="B18" s="24">
        <v>8852</v>
      </c>
      <c r="C18" s="11"/>
      <c r="D18" s="21"/>
      <c r="E18" s="21"/>
      <c r="F18" s="21"/>
      <c r="G18" s="21"/>
      <c r="H18" s="21"/>
      <c r="I18" s="21"/>
      <c r="J18" s="21"/>
      <c r="K18" s="21"/>
    </row>
    <row r="19" spans="1:11" x14ac:dyDescent="0.3">
      <c r="A19" s="15" t="s">
        <v>15</v>
      </c>
      <c r="B19" s="24">
        <v>2336</v>
      </c>
      <c r="C19" s="11"/>
      <c r="D19" s="21"/>
      <c r="E19" s="21"/>
      <c r="F19" s="21"/>
      <c r="G19" s="21"/>
      <c r="H19" s="21"/>
      <c r="I19" s="21"/>
      <c r="J19" s="21"/>
      <c r="K19" s="21"/>
    </row>
    <row r="20" spans="1:11" x14ac:dyDescent="0.3">
      <c r="A20" s="15" t="s">
        <v>13</v>
      </c>
      <c r="B20" s="24">
        <v>4058</v>
      </c>
      <c r="C20" s="11"/>
      <c r="D20" s="21"/>
      <c r="E20" s="21"/>
      <c r="F20" s="21"/>
      <c r="G20" s="21"/>
      <c r="H20" s="21"/>
      <c r="I20" s="21"/>
      <c r="J20" s="21"/>
      <c r="K20" s="21"/>
    </row>
    <row r="21" spans="1:11" x14ac:dyDescent="0.3">
      <c r="A21" s="15" t="s">
        <v>16</v>
      </c>
      <c r="B21" s="24">
        <v>2998</v>
      </c>
      <c r="C21" s="11"/>
      <c r="D21" s="21"/>
      <c r="E21" s="21"/>
      <c r="F21" s="21"/>
      <c r="G21" s="21"/>
      <c r="H21" s="21"/>
      <c r="I21" s="21"/>
      <c r="J21" s="21"/>
      <c r="K21" s="21"/>
    </row>
    <row r="22" spans="1:11" x14ac:dyDescent="0.3">
      <c r="A22" s="15" t="s">
        <v>11</v>
      </c>
      <c r="B22" s="24">
        <v>4470</v>
      </c>
      <c r="C22" s="11"/>
      <c r="D22" s="21"/>
      <c r="E22" s="21"/>
      <c r="F22" s="21"/>
      <c r="G22" s="21"/>
      <c r="H22" s="21"/>
      <c r="I22" s="21"/>
      <c r="J22" s="21"/>
      <c r="K22" s="21"/>
    </row>
    <row r="23" spans="1:11" x14ac:dyDescent="0.3">
      <c r="A23" s="15" t="s">
        <v>12</v>
      </c>
      <c r="B23" s="24">
        <v>8799</v>
      </c>
      <c r="C23" s="11"/>
      <c r="D23" s="21"/>
      <c r="E23" s="21"/>
      <c r="F23" s="21"/>
      <c r="G23" s="21"/>
      <c r="H23" s="21"/>
      <c r="I23" s="21"/>
      <c r="J23" s="21"/>
      <c r="K23" s="21"/>
    </row>
    <row r="24" spans="1:11" x14ac:dyDescent="0.3">
      <c r="A24" s="15" t="s">
        <v>17</v>
      </c>
      <c r="B24" s="24">
        <v>5760</v>
      </c>
      <c r="C24" s="11"/>
      <c r="D24" s="21"/>
      <c r="E24" s="21"/>
      <c r="F24" s="21"/>
      <c r="G24" s="21"/>
      <c r="H24" s="21"/>
      <c r="I24" s="21"/>
      <c r="J24" s="21"/>
      <c r="K24" s="21"/>
    </row>
    <row r="25" spans="1:11" x14ac:dyDescent="0.3">
      <c r="A25" s="16"/>
      <c r="B25" s="22"/>
      <c r="D25" s="21"/>
      <c r="E25" s="21"/>
      <c r="F25" s="21"/>
      <c r="G25" s="21"/>
      <c r="H25" s="21"/>
      <c r="I25" s="21"/>
      <c r="J25" s="21"/>
      <c r="K25" s="21"/>
    </row>
    <row r="26" spans="1:11" x14ac:dyDescent="0.3">
      <c r="A26" s="17" t="s">
        <v>2</v>
      </c>
      <c r="B26" s="22"/>
      <c r="D26" s="21"/>
      <c r="E26" s="21"/>
      <c r="F26" s="21"/>
      <c r="G26" s="21"/>
      <c r="H26" s="21"/>
      <c r="I26" s="21"/>
      <c r="J26" s="21"/>
      <c r="K26" s="21"/>
    </row>
    <row r="27" spans="1:11" x14ac:dyDescent="0.3">
      <c r="A27" s="15" t="s">
        <v>48</v>
      </c>
      <c r="B27" s="24">
        <v>5310</v>
      </c>
      <c r="C27" s="11"/>
      <c r="D27" s="21"/>
      <c r="E27" s="21"/>
      <c r="F27" s="21"/>
      <c r="G27" s="21"/>
      <c r="H27" s="21"/>
      <c r="I27" s="21"/>
      <c r="J27" s="21"/>
      <c r="K27" s="21"/>
    </row>
    <row r="28" spans="1:11" x14ac:dyDescent="0.3">
      <c r="A28" s="14" t="s">
        <v>35</v>
      </c>
      <c r="B28" s="24">
        <v>5310</v>
      </c>
      <c r="C28" s="11"/>
      <c r="D28" s="21"/>
      <c r="E28" s="21"/>
      <c r="F28" s="21"/>
      <c r="G28" s="21"/>
      <c r="H28" s="21"/>
      <c r="I28" s="21"/>
      <c r="J28" s="21"/>
      <c r="K28" s="21"/>
    </row>
    <row r="29" spans="1:11" x14ac:dyDescent="0.3">
      <c r="A29" s="14" t="s">
        <v>36</v>
      </c>
      <c r="B29" s="24">
        <v>5445</v>
      </c>
      <c r="C29" s="11"/>
      <c r="D29" s="21"/>
      <c r="E29" s="21"/>
      <c r="F29" s="21"/>
      <c r="G29" s="21"/>
      <c r="H29" s="21"/>
      <c r="I29" s="21"/>
      <c r="J29" s="21"/>
      <c r="K29" s="21"/>
    </row>
    <row r="30" spans="1:11" x14ac:dyDescent="0.3">
      <c r="A30" s="15" t="s">
        <v>49</v>
      </c>
      <c r="B30" s="24">
        <v>5310</v>
      </c>
      <c r="C30" s="11"/>
      <c r="D30" s="21"/>
      <c r="E30" s="21"/>
      <c r="F30" s="21"/>
      <c r="G30" s="21"/>
      <c r="H30" s="21"/>
      <c r="I30" s="21"/>
      <c r="J30" s="21"/>
      <c r="K30" s="21"/>
    </row>
    <row r="31" spans="1:11" x14ac:dyDescent="0.3">
      <c r="A31" s="14" t="s">
        <v>34</v>
      </c>
      <c r="B31" s="24">
        <v>4005</v>
      </c>
      <c r="C31" s="11"/>
      <c r="D31" s="21"/>
      <c r="E31" s="21"/>
      <c r="F31" s="21"/>
      <c r="G31" s="21"/>
      <c r="H31" s="21"/>
      <c r="I31" s="21"/>
      <c r="J31" s="21"/>
      <c r="K31" s="21"/>
    </row>
    <row r="32" spans="1:11" x14ac:dyDescent="0.3">
      <c r="B32" s="22"/>
      <c r="D32" s="21"/>
      <c r="E32" s="21"/>
      <c r="F32" s="21"/>
      <c r="G32" s="21"/>
      <c r="H32" s="21"/>
      <c r="I32" s="21"/>
      <c r="J32" s="21"/>
      <c r="K32" s="21"/>
    </row>
    <row r="33" spans="1:11" x14ac:dyDescent="0.3">
      <c r="A33" s="13" t="s">
        <v>3</v>
      </c>
      <c r="B33" s="22"/>
      <c r="D33" s="21"/>
      <c r="E33" s="21"/>
      <c r="F33" s="21"/>
      <c r="G33" s="21"/>
      <c r="H33" s="21"/>
      <c r="I33" s="21"/>
      <c r="J33" s="21"/>
      <c r="K33" s="21"/>
    </row>
    <row r="34" spans="1:11" x14ac:dyDescent="0.3">
      <c r="A34" s="14" t="s">
        <v>33</v>
      </c>
      <c r="B34" s="24">
        <v>985</v>
      </c>
      <c r="C34" s="11"/>
      <c r="D34" s="21"/>
      <c r="E34" s="21"/>
      <c r="F34" s="21"/>
      <c r="G34" s="21"/>
      <c r="H34" s="21"/>
      <c r="I34" s="21"/>
      <c r="J34" s="21"/>
      <c r="K34" s="21"/>
    </row>
    <row r="35" spans="1:11" x14ac:dyDescent="0.3">
      <c r="A35" s="14" t="s">
        <v>7</v>
      </c>
      <c r="B35" s="24">
        <v>2563</v>
      </c>
      <c r="C35" s="11"/>
      <c r="D35" s="21"/>
      <c r="E35" s="21"/>
      <c r="F35" s="21"/>
      <c r="G35" s="21"/>
      <c r="H35" s="21"/>
      <c r="I35" s="21"/>
      <c r="J35" s="21"/>
      <c r="K35" s="21"/>
    </row>
    <row r="36" spans="1:11" x14ac:dyDescent="0.3">
      <c r="A36" s="14" t="s">
        <v>6</v>
      </c>
      <c r="B36" s="24">
        <v>2563</v>
      </c>
      <c r="C36" s="11"/>
      <c r="D36" s="21"/>
      <c r="E36" s="21"/>
      <c r="F36" s="21"/>
      <c r="G36" s="21"/>
      <c r="H36" s="21"/>
      <c r="I36" s="21"/>
      <c r="J36" s="21"/>
      <c r="K36" s="21"/>
    </row>
    <row r="37" spans="1:11" x14ac:dyDescent="0.3">
      <c r="A37" s="14" t="s">
        <v>5</v>
      </c>
      <c r="B37" s="24">
        <v>1250</v>
      </c>
      <c r="C37" s="11"/>
      <c r="D37" s="21"/>
      <c r="E37" s="21"/>
      <c r="F37" s="21"/>
      <c r="G37" s="21"/>
      <c r="H37" s="21"/>
      <c r="I37" s="21"/>
      <c r="J37" s="21"/>
      <c r="K37" s="21"/>
    </row>
    <row r="38" spans="1:11" x14ac:dyDescent="0.3">
      <c r="A38" s="14" t="s">
        <v>32</v>
      </c>
      <c r="B38" s="24">
        <v>2580</v>
      </c>
      <c r="C38" s="11"/>
      <c r="D38" s="21"/>
      <c r="E38" s="21"/>
      <c r="F38" s="21"/>
      <c r="G38" s="21"/>
      <c r="H38" s="21"/>
      <c r="I38" s="21"/>
      <c r="J38" s="21"/>
      <c r="K38" s="21"/>
    </row>
    <row r="39" spans="1:11" x14ac:dyDescent="0.3">
      <c r="A39" s="14" t="s">
        <v>8</v>
      </c>
      <c r="B39" s="24">
        <v>885</v>
      </c>
      <c r="C39" s="11"/>
      <c r="D39" s="21"/>
      <c r="E39" s="21"/>
      <c r="F39" s="21"/>
      <c r="G39" s="21"/>
      <c r="H39" s="21"/>
      <c r="I39" s="21"/>
      <c r="J39" s="21"/>
      <c r="K39" s="21"/>
    </row>
    <row r="40" spans="1:11" x14ac:dyDescent="0.3">
      <c r="A40" s="14" t="s">
        <v>4</v>
      </c>
      <c r="B40" s="24">
        <v>2223</v>
      </c>
      <c r="C40" s="11"/>
      <c r="D40" s="21"/>
      <c r="E40" s="21"/>
      <c r="F40" s="21"/>
      <c r="G40" s="21"/>
      <c r="H40" s="21"/>
      <c r="I40" s="21"/>
      <c r="J40" s="21"/>
      <c r="K40" s="21"/>
    </row>
    <row r="41" spans="1:11" x14ac:dyDescent="0.3">
      <c r="A41" s="14" t="s">
        <v>9</v>
      </c>
      <c r="B41" s="24">
        <v>963</v>
      </c>
      <c r="C41" s="11"/>
      <c r="D41" s="21"/>
      <c r="E41" s="21"/>
      <c r="F41" s="21"/>
      <c r="G41" s="21"/>
      <c r="H41" s="21"/>
      <c r="I41" s="21"/>
      <c r="J41" s="21"/>
      <c r="K41" s="21"/>
    </row>
    <row r="42" spans="1:11" x14ac:dyDescent="0.3">
      <c r="D42" s="21"/>
      <c r="E42" s="21"/>
      <c r="F42" s="21"/>
      <c r="G42" s="21"/>
      <c r="H42" s="21"/>
      <c r="I42" s="21"/>
      <c r="J42" s="21"/>
      <c r="K42" s="21"/>
    </row>
  </sheetData>
  <sortState ref="A4:B14">
    <sortCondition ref="A8"/>
  </sortState>
  <pageMargins left="0.70866141732283472" right="0.70866141732283472" top="0.78740157480314965" bottom="0.78740157480314965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zoomScaleNormal="100" workbookViewId="0">
      <selection activeCell="B1" sqref="B1"/>
    </sheetView>
  </sheetViews>
  <sheetFormatPr baseColWidth="10" defaultColWidth="11.44140625" defaultRowHeight="14.4" x14ac:dyDescent="0.3"/>
  <cols>
    <col min="1" max="1" width="11.44140625" customWidth="1"/>
    <col min="2" max="2" width="19.109375" customWidth="1"/>
    <col min="3" max="3" width="11.109375" customWidth="1"/>
    <col min="4" max="4" width="11.77734375" customWidth="1"/>
    <col min="5" max="5" width="10.44140625" bestFit="1" customWidth="1"/>
    <col min="6" max="6" width="13.77734375" style="20" customWidth="1"/>
    <col min="7" max="7" width="17.109375" bestFit="1" customWidth="1"/>
    <col min="8" max="8" width="4.88671875" customWidth="1"/>
    <col min="9" max="9" width="18.77734375" customWidth="1"/>
    <col min="10" max="10" width="14.77734375" style="26" customWidth="1"/>
    <col min="12" max="12" width="6.21875" customWidth="1"/>
  </cols>
  <sheetData>
    <row r="1" spans="1:11" s="34" customFormat="1" ht="24" thickBot="1" x14ac:dyDescent="0.35">
      <c r="A1" s="1" t="s">
        <v>54</v>
      </c>
      <c r="C1" s="35" t="s">
        <v>53</v>
      </c>
      <c r="D1" s="36">
        <v>42535</v>
      </c>
      <c r="E1" s="37"/>
      <c r="F1" s="38">
        <f ca="1">D1-TODAY()</f>
        <v>68</v>
      </c>
      <c r="G1" s="39" t="s">
        <v>55</v>
      </c>
      <c r="H1" s="39"/>
      <c r="I1" s="39"/>
      <c r="J1" s="40"/>
    </row>
    <row r="2" spans="1:11" ht="24.75" customHeight="1" thickTop="1" thickBot="1" x14ac:dyDescent="0.35">
      <c r="A2" s="32" t="s">
        <v>19</v>
      </c>
      <c r="B2" s="32" t="s">
        <v>25</v>
      </c>
      <c r="C2" s="32" t="s">
        <v>18</v>
      </c>
      <c r="D2" s="30" t="s">
        <v>22</v>
      </c>
      <c r="E2" s="25">
        <v>0.14000000000000001</v>
      </c>
      <c r="F2" s="29" t="s">
        <v>27</v>
      </c>
      <c r="G2" s="30" t="s">
        <v>50</v>
      </c>
      <c r="I2" s="52" t="s">
        <v>51</v>
      </c>
      <c r="J2" s="53"/>
      <c r="K2" s="54"/>
    </row>
    <row r="3" spans="1:11" ht="15.6" thickTop="1" thickBot="1" x14ac:dyDescent="0.35">
      <c r="A3" s="32"/>
      <c r="B3" s="32"/>
      <c r="C3" s="32"/>
      <c r="D3" s="30"/>
      <c r="E3" s="18" t="s">
        <v>52</v>
      </c>
      <c r="F3" s="29"/>
      <c r="G3" s="30"/>
      <c r="I3" s="19" t="s">
        <v>25</v>
      </c>
      <c r="J3" s="27" t="s">
        <v>23</v>
      </c>
      <c r="K3" s="28" t="s">
        <v>22</v>
      </c>
    </row>
    <row r="4" spans="1:11" s="34" customFormat="1" ht="15.6" customHeight="1" thickTop="1" thickBot="1" x14ac:dyDescent="0.35">
      <c r="A4" s="31" t="s">
        <v>57</v>
      </c>
      <c r="B4" s="10" t="s">
        <v>14</v>
      </c>
      <c r="C4" s="41">
        <v>35</v>
      </c>
      <c r="D4" s="42">
        <f>VLOOKUP(B4,$I$4:$K$11,3,FALSE)</f>
        <v>3.2</v>
      </c>
      <c r="E4" s="43">
        <f>IF(C4&gt;50,$E$2,0%)</f>
        <v>0</v>
      </c>
      <c r="F4" s="44">
        <f>(D4-D4*E4)*C4</f>
        <v>112</v>
      </c>
      <c r="G4" s="45">
        <f>ROUND(F4*2,1)/2</f>
        <v>112</v>
      </c>
      <c r="I4" s="7" t="s">
        <v>14</v>
      </c>
      <c r="J4" s="46">
        <f t="shared" ref="J4:J11" si="0">SUMIF($B$4:$B$30,I4,$C$4:$C$30)</f>
        <v>98</v>
      </c>
      <c r="K4" s="47">
        <v>3.2</v>
      </c>
    </row>
    <row r="5" spans="1:11" s="34" customFormat="1" ht="15.6" customHeight="1" thickTop="1" thickBot="1" x14ac:dyDescent="0.35">
      <c r="A5" s="31"/>
      <c r="B5" s="10" t="s">
        <v>10</v>
      </c>
      <c r="C5" s="41">
        <v>45</v>
      </c>
      <c r="D5" s="42">
        <f t="shared" ref="D5:D30" si="1">VLOOKUP(B5,$I$4:$K$11,3,FALSE)</f>
        <v>2.2999999999999998</v>
      </c>
      <c r="E5" s="43">
        <f t="shared" ref="E5:E30" si="2">IF(C5&gt;50,$E$2,0%)</f>
        <v>0</v>
      </c>
      <c r="F5" s="44">
        <f t="shared" ref="F5:F30" si="3">(D5-D5*E5)*C5</f>
        <v>103.49999999999999</v>
      </c>
      <c r="G5" s="45">
        <f t="shared" ref="G5:G30" si="4">ROUND(F5*2,1)/2</f>
        <v>103.5</v>
      </c>
      <c r="I5" s="8" t="s">
        <v>10</v>
      </c>
      <c r="J5" s="46">
        <f t="shared" si="0"/>
        <v>150</v>
      </c>
      <c r="K5" s="47">
        <v>2.2999999999999998</v>
      </c>
    </row>
    <row r="6" spans="1:11" s="34" customFormat="1" ht="15.6" customHeight="1" thickTop="1" thickBot="1" x14ac:dyDescent="0.35">
      <c r="A6" s="31"/>
      <c r="B6" s="10" t="s">
        <v>15</v>
      </c>
      <c r="C6" s="41">
        <v>35</v>
      </c>
      <c r="D6" s="42">
        <f t="shared" si="1"/>
        <v>3.2</v>
      </c>
      <c r="E6" s="43">
        <f t="shared" si="2"/>
        <v>0</v>
      </c>
      <c r="F6" s="44">
        <f t="shared" si="3"/>
        <v>112</v>
      </c>
      <c r="G6" s="45">
        <f t="shared" si="4"/>
        <v>112</v>
      </c>
      <c r="I6" s="8" t="s">
        <v>15</v>
      </c>
      <c r="J6" s="46">
        <f t="shared" si="0"/>
        <v>98</v>
      </c>
      <c r="K6" s="47">
        <v>3.2</v>
      </c>
    </row>
    <row r="7" spans="1:11" s="34" customFormat="1" ht="15.6" customHeight="1" thickTop="1" thickBot="1" x14ac:dyDescent="0.35">
      <c r="A7" s="31"/>
      <c r="B7" s="10" t="s">
        <v>13</v>
      </c>
      <c r="C7" s="41">
        <v>60</v>
      </c>
      <c r="D7" s="42">
        <f t="shared" si="1"/>
        <v>2.7</v>
      </c>
      <c r="E7" s="43">
        <f t="shared" si="2"/>
        <v>0.14000000000000001</v>
      </c>
      <c r="F7" s="44">
        <f t="shared" si="3"/>
        <v>139.32</v>
      </c>
      <c r="G7" s="45">
        <f t="shared" si="4"/>
        <v>139.30000000000001</v>
      </c>
      <c r="I7" s="8" t="s">
        <v>13</v>
      </c>
      <c r="J7" s="46">
        <f t="shared" si="0"/>
        <v>107</v>
      </c>
      <c r="K7" s="47">
        <v>2.7</v>
      </c>
    </row>
    <row r="8" spans="1:11" s="34" customFormat="1" ht="15.6" customHeight="1" thickTop="1" thickBot="1" x14ac:dyDescent="0.35">
      <c r="A8" s="31"/>
      <c r="B8" s="10" t="s">
        <v>16</v>
      </c>
      <c r="C8" s="41">
        <v>25</v>
      </c>
      <c r="D8" s="42">
        <f t="shared" si="1"/>
        <v>3.2</v>
      </c>
      <c r="E8" s="43">
        <f t="shared" si="2"/>
        <v>0</v>
      </c>
      <c r="F8" s="44">
        <f t="shared" si="3"/>
        <v>80</v>
      </c>
      <c r="G8" s="45">
        <f t="shared" si="4"/>
        <v>80</v>
      </c>
      <c r="I8" s="8" t="s">
        <v>16</v>
      </c>
      <c r="J8" s="46">
        <f t="shared" si="0"/>
        <v>25</v>
      </c>
      <c r="K8" s="47">
        <v>3.2</v>
      </c>
    </row>
    <row r="9" spans="1:11" s="34" customFormat="1" ht="15.6" customHeight="1" thickTop="1" thickBot="1" x14ac:dyDescent="0.35">
      <c r="A9" s="31"/>
      <c r="B9" s="10" t="s">
        <v>11</v>
      </c>
      <c r="C9" s="41">
        <v>20</v>
      </c>
      <c r="D9" s="42">
        <f t="shared" si="1"/>
        <v>2.6</v>
      </c>
      <c r="E9" s="43">
        <f t="shared" si="2"/>
        <v>0</v>
      </c>
      <c r="F9" s="44">
        <f t="shared" si="3"/>
        <v>52</v>
      </c>
      <c r="G9" s="45">
        <f t="shared" si="4"/>
        <v>52</v>
      </c>
      <c r="I9" s="8" t="s">
        <v>11</v>
      </c>
      <c r="J9" s="46">
        <f t="shared" si="0"/>
        <v>35</v>
      </c>
      <c r="K9" s="47">
        <v>2.6</v>
      </c>
    </row>
    <row r="10" spans="1:11" s="34" customFormat="1" ht="15.6" customHeight="1" thickTop="1" thickBot="1" x14ac:dyDescent="0.35">
      <c r="A10" s="31"/>
      <c r="B10" s="10" t="s">
        <v>12</v>
      </c>
      <c r="C10" s="41">
        <v>70</v>
      </c>
      <c r="D10" s="42">
        <f t="shared" si="1"/>
        <v>2.6</v>
      </c>
      <c r="E10" s="43">
        <f t="shared" si="2"/>
        <v>0.14000000000000001</v>
      </c>
      <c r="F10" s="44">
        <f t="shared" si="3"/>
        <v>156.52000000000001</v>
      </c>
      <c r="G10" s="45">
        <f t="shared" si="4"/>
        <v>156.5</v>
      </c>
      <c r="I10" s="8" t="s">
        <v>12</v>
      </c>
      <c r="J10" s="48">
        <f t="shared" si="0"/>
        <v>150</v>
      </c>
      <c r="K10" s="47">
        <v>2.6</v>
      </c>
    </row>
    <row r="11" spans="1:11" s="34" customFormat="1" ht="15.6" customHeight="1" thickTop="1" thickBot="1" x14ac:dyDescent="0.35">
      <c r="A11" s="31"/>
      <c r="B11" s="10" t="s">
        <v>17</v>
      </c>
      <c r="C11" s="41">
        <v>55</v>
      </c>
      <c r="D11" s="42">
        <f t="shared" si="1"/>
        <v>3.2</v>
      </c>
      <c r="E11" s="43">
        <f t="shared" si="2"/>
        <v>0.14000000000000001</v>
      </c>
      <c r="F11" s="44">
        <f t="shared" si="3"/>
        <v>151.36000000000001</v>
      </c>
      <c r="G11" s="45">
        <f t="shared" si="4"/>
        <v>151.35</v>
      </c>
      <c r="I11" s="9" t="s">
        <v>17</v>
      </c>
      <c r="J11" s="49">
        <f t="shared" si="0"/>
        <v>100</v>
      </c>
      <c r="K11" s="47">
        <v>3.2</v>
      </c>
    </row>
    <row r="12" spans="1:11" s="34" customFormat="1" ht="15.6" customHeight="1" thickTop="1" x14ac:dyDescent="0.3">
      <c r="A12" s="33" t="s">
        <v>56</v>
      </c>
      <c r="B12" s="5" t="s">
        <v>14</v>
      </c>
      <c r="C12" s="41">
        <v>8</v>
      </c>
      <c r="D12" s="42">
        <f t="shared" si="1"/>
        <v>3.2</v>
      </c>
      <c r="E12" s="43">
        <f t="shared" si="2"/>
        <v>0</v>
      </c>
      <c r="F12" s="44">
        <f t="shared" si="3"/>
        <v>25.6</v>
      </c>
      <c r="G12" s="45">
        <f t="shared" si="4"/>
        <v>25.6</v>
      </c>
      <c r="J12" s="50"/>
    </row>
    <row r="13" spans="1:11" s="34" customFormat="1" ht="15.6" customHeight="1" x14ac:dyDescent="0.3">
      <c r="A13" s="33"/>
      <c r="B13" s="5" t="s">
        <v>10</v>
      </c>
      <c r="C13" s="41">
        <v>15</v>
      </c>
      <c r="D13" s="42">
        <f t="shared" si="1"/>
        <v>2.2999999999999998</v>
      </c>
      <c r="E13" s="43">
        <f t="shared" si="2"/>
        <v>0</v>
      </c>
      <c r="F13" s="44">
        <f t="shared" si="3"/>
        <v>34.5</v>
      </c>
      <c r="G13" s="45">
        <f t="shared" si="4"/>
        <v>34.5</v>
      </c>
      <c r="J13" s="50"/>
    </row>
    <row r="14" spans="1:11" s="34" customFormat="1" ht="15.6" customHeight="1" x14ac:dyDescent="0.3">
      <c r="A14" s="33"/>
      <c r="B14" s="5" t="s">
        <v>15</v>
      </c>
      <c r="C14" s="41">
        <v>8</v>
      </c>
      <c r="D14" s="42">
        <f t="shared" si="1"/>
        <v>3.2</v>
      </c>
      <c r="E14" s="43">
        <f t="shared" si="2"/>
        <v>0</v>
      </c>
      <c r="F14" s="44">
        <f t="shared" si="3"/>
        <v>25.6</v>
      </c>
      <c r="G14" s="45">
        <f t="shared" si="4"/>
        <v>25.6</v>
      </c>
      <c r="J14" s="50"/>
    </row>
    <row r="15" spans="1:11" s="34" customFormat="1" ht="15.6" customHeight="1" x14ac:dyDescent="0.3">
      <c r="A15" s="33"/>
      <c r="B15" s="5" t="s">
        <v>13</v>
      </c>
      <c r="C15" s="41">
        <v>12</v>
      </c>
      <c r="D15" s="42">
        <f t="shared" si="1"/>
        <v>2.7</v>
      </c>
      <c r="E15" s="43">
        <f t="shared" si="2"/>
        <v>0</v>
      </c>
      <c r="F15" s="44">
        <f t="shared" si="3"/>
        <v>32.400000000000006</v>
      </c>
      <c r="G15" s="45">
        <f t="shared" si="4"/>
        <v>32.4</v>
      </c>
      <c r="J15" s="50"/>
    </row>
    <row r="16" spans="1:11" s="34" customFormat="1" ht="15.6" customHeight="1" x14ac:dyDescent="0.3">
      <c r="A16" s="33"/>
      <c r="B16" s="5" t="s">
        <v>12</v>
      </c>
      <c r="C16" s="41">
        <v>55</v>
      </c>
      <c r="D16" s="42">
        <f t="shared" si="1"/>
        <v>2.6</v>
      </c>
      <c r="E16" s="43">
        <f t="shared" si="2"/>
        <v>0.14000000000000001</v>
      </c>
      <c r="F16" s="44">
        <f t="shared" si="3"/>
        <v>122.98000000000002</v>
      </c>
      <c r="G16" s="45">
        <f t="shared" si="4"/>
        <v>123</v>
      </c>
      <c r="J16" s="50"/>
    </row>
    <row r="17" spans="1:10" s="34" customFormat="1" ht="15.6" customHeight="1" x14ac:dyDescent="0.3">
      <c r="A17" s="33"/>
      <c r="B17" s="5" t="s">
        <v>17</v>
      </c>
      <c r="C17" s="41">
        <v>10</v>
      </c>
      <c r="D17" s="42">
        <f t="shared" si="1"/>
        <v>3.2</v>
      </c>
      <c r="E17" s="43">
        <f t="shared" si="2"/>
        <v>0</v>
      </c>
      <c r="F17" s="44">
        <f t="shared" si="3"/>
        <v>32</v>
      </c>
      <c r="G17" s="45">
        <f t="shared" si="4"/>
        <v>32</v>
      </c>
      <c r="J17" s="50"/>
    </row>
    <row r="18" spans="1:10" s="34" customFormat="1" ht="15.6" customHeight="1" x14ac:dyDescent="0.3">
      <c r="A18" s="31" t="s">
        <v>26</v>
      </c>
      <c r="B18" s="10" t="s">
        <v>10</v>
      </c>
      <c r="C18" s="41">
        <v>20</v>
      </c>
      <c r="D18" s="42">
        <f t="shared" si="1"/>
        <v>2.2999999999999998</v>
      </c>
      <c r="E18" s="43">
        <f t="shared" si="2"/>
        <v>0</v>
      </c>
      <c r="F18" s="44">
        <f t="shared" si="3"/>
        <v>46</v>
      </c>
      <c r="G18" s="45">
        <f t="shared" si="4"/>
        <v>46</v>
      </c>
      <c r="J18" s="50"/>
    </row>
    <row r="19" spans="1:10" s="34" customFormat="1" ht="15.6" customHeight="1" x14ac:dyDescent="0.3">
      <c r="A19" s="31"/>
      <c r="B19" s="10" t="s">
        <v>13</v>
      </c>
      <c r="C19" s="41">
        <v>15</v>
      </c>
      <c r="D19" s="42">
        <f t="shared" si="1"/>
        <v>2.7</v>
      </c>
      <c r="E19" s="43">
        <f t="shared" si="2"/>
        <v>0</v>
      </c>
      <c r="F19" s="44">
        <f t="shared" si="3"/>
        <v>40.5</v>
      </c>
      <c r="G19" s="45">
        <f t="shared" si="4"/>
        <v>40.5</v>
      </c>
      <c r="J19" s="50"/>
    </row>
    <row r="20" spans="1:10" s="34" customFormat="1" ht="15.6" customHeight="1" x14ac:dyDescent="0.3">
      <c r="A20" s="31"/>
      <c r="B20" s="10" t="s">
        <v>11</v>
      </c>
      <c r="C20" s="41">
        <v>15</v>
      </c>
      <c r="D20" s="42">
        <f t="shared" si="1"/>
        <v>2.6</v>
      </c>
      <c r="E20" s="43">
        <f t="shared" si="2"/>
        <v>0</v>
      </c>
      <c r="F20" s="44">
        <f t="shared" si="3"/>
        <v>39</v>
      </c>
      <c r="G20" s="45">
        <f t="shared" si="4"/>
        <v>39</v>
      </c>
      <c r="J20" s="50"/>
    </row>
    <row r="21" spans="1:10" s="34" customFormat="1" ht="15.6" customHeight="1" x14ac:dyDescent="0.3">
      <c r="A21" s="31"/>
      <c r="B21" s="10" t="s">
        <v>12</v>
      </c>
      <c r="C21" s="41">
        <v>25</v>
      </c>
      <c r="D21" s="42">
        <f t="shared" si="1"/>
        <v>2.6</v>
      </c>
      <c r="E21" s="43">
        <f t="shared" si="2"/>
        <v>0</v>
      </c>
      <c r="F21" s="44">
        <f t="shared" si="3"/>
        <v>65</v>
      </c>
      <c r="G21" s="45">
        <f t="shared" si="4"/>
        <v>65</v>
      </c>
      <c r="J21" s="50"/>
    </row>
    <row r="22" spans="1:10" s="34" customFormat="1" ht="15.6" customHeight="1" x14ac:dyDescent="0.3">
      <c r="A22" s="31"/>
      <c r="B22" s="10" t="s">
        <v>17</v>
      </c>
      <c r="C22" s="41">
        <v>15</v>
      </c>
      <c r="D22" s="42">
        <f t="shared" si="1"/>
        <v>3.2</v>
      </c>
      <c r="E22" s="43">
        <f t="shared" si="2"/>
        <v>0</v>
      </c>
      <c r="F22" s="44">
        <f t="shared" si="3"/>
        <v>48</v>
      </c>
      <c r="G22" s="45">
        <f t="shared" si="4"/>
        <v>48</v>
      </c>
      <c r="J22" s="50"/>
    </row>
    <row r="23" spans="1:10" s="34" customFormat="1" ht="15.6" customHeight="1" x14ac:dyDescent="0.3">
      <c r="A23" s="33" t="s">
        <v>24</v>
      </c>
      <c r="B23" s="5" t="s">
        <v>14</v>
      </c>
      <c r="C23" s="41">
        <v>40</v>
      </c>
      <c r="D23" s="42">
        <f t="shared" si="1"/>
        <v>3.2</v>
      </c>
      <c r="E23" s="43">
        <f t="shared" si="2"/>
        <v>0</v>
      </c>
      <c r="F23" s="44">
        <f t="shared" si="3"/>
        <v>128</v>
      </c>
      <c r="G23" s="45">
        <f t="shared" si="4"/>
        <v>128</v>
      </c>
      <c r="J23" s="50"/>
    </row>
    <row r="24" spans="1:10" s="34" customFormat="1" ht="15.6" customHeight="1" x14ac:dyDescent="0.3">
      <c r="A24" s="33"/>
      <c r="B24" s="5" t="s">
        <v>10</v>
      </c>
      <c r="C24" s="41">
        <v>55</v>
      </c>
      <c r="D24" s="42">
        <f t="shared" si="1"/>
        <v>2.2999999999999998</v>
      </c>
      <c r="E24" s="43">
        <f t="shared" si="2"/>
        <v>0.14000000000000001</v>
      </c>
      <c r="F24" s="44">
        <f t="shared" si="3"/>
        <v>108.78999999999999</v>
      </c>
      <c r="G24" s="45">
        <f t="shared" si="4"/>
        <v>108.8</v>
      </c>
      <c r="J24" s="50"/>
    </row>
    <row r="25" spans="1:10" s="34" customFormat="1" ht="15.6" customHeight="1" x14ac:dyDescent="0.3">
      <c r="A25" s="33"/>
      <c r="B25" s="5" t="s">
        <v>15</v>
      </c>
      <c r="C25" s="41">
        <v>40</v>
      </c>
      <c r="D25" s="42">
        <f t="shared" si="1"/>
        <v>3.2</v>
      </c>
      <c r="E25" s="43">
        <f t="shared" si="2"/>
        <v>0</v>
      </c>
      <c r="F25" s="44">
        <f t="shared" si="3"/>
        <v>128</v>
      </c>
      <c r="G25" s="45">
        <f t="shared" si="4"/>
        <v>128</v>
      </c>
      <c r="J25" s="50"/>
    </row>
    <row r="26" spans="1:10" s="34" customFormat="1" ht="15.6" customHeight="1" x14ac:dyDescent="0.3">
      <c r="A26" s="31" t="s">
        <v>20</v>
      </c>
      <c r="B26" s="10" t="s">
        <v>14</v>
      </c>
      <c r="C26" s="41">
        <v>15</v>
      </c>
      <c r="D26" s="42">
        <f t="shared" si="1"/>
        <v>3.2</v>
      </c>
      <c r="E26" s="43">
        <f t="shared" si="2"/>
        <v>0</v>
      </c>
      <c r="F26" s="44">
        <f t="shared" si="3"/>
        <v>48</v>
      </c>
      <c r="G26" s="45">
        <f t="shared" si="4"/>
        <v>48</v>
      </c>
      <c r="J26" s="50"/>
    </row>
    <row r="27" spans="1:10" s="34" customFormat="1" ht="15.6" customHeight="1" x14ac:dyDescent="0.3">
      <c r="A27" s="31"/>
      <c r="B27" s="10" t="s">
        <v>10</v>
      </c>
      <c r="C27" s="41">
        <v>15</v>
      </c>
      <c r="D27" s="42">
        <f t="shared" si="1"/>
        <v>2.2999999999999998</v>
      </c>
      <c r="E27" s="43">
        <f t="shared" si="2"/>
        <v>0</v>
      </c>
      <c r="F27" s="44">
        <f t="shared" si="3"/>
        <v>34.5</v>
      </c>
      <c r="G27" s="45">
        <f t="shared" si="4"/>
        <v>34.5</v>
      </c>
      <c r="J27" s="50"/>
    </row>
    <row r="28" spans="1:10" s="34" customFormat="1" ht="15.6" customHeight="1" x14ac:dyDescent="0.3">
      <c r="A28" s="31"/>
      <c r="B28" s="10" t="s">
        <v>15</v>
      </c>
      <c r="C28" s="41">
        <v>15</v>
      </c>
      <c r="D28" s="42">
        <f t="shared" si="1"/>
        <v>3.2</v>
      </c>
      <c r="E28" s="43">
        <f t="shared" si="2"/>
        <v>0</v>
      </c>
      <c r="F28" s="44">
        <f t="shared" si="3"/>
        <v>48</v>
      </c>
      <c r="G28" s="45">
        <f t="shared" si="4"/>
        <v>48</v>
      </c>
      <c r="J28" s="50"/>
    </row>
    <row r="29" spans="1:10" s="34" customFormat="1" ht="15.6" customHeight="1" x14ac:dyDescent="0.3">
      <c r="A29" s="31"/>
      <c r="B29" s="10" t="s">
        <v>13</v>
      </c>
      <c r="C29" s="41">
        <v>20</v>
      </c>
      <c r="D29" s="42">
        <f t="shared" si="1"/>
        <v>2.7</v>
      </c>
      <c r="E29" s="43">
        <f t="shared" si="2"/>
        <v>0</v>
      </c>
      <c r="F29" s="44">
        <f t="shared" si="3"/>
        <v>54</v>
      </c>
      <c r="G29" s="45">
        <f t="shared" si="4"/>
        <v>54</v>
      </c>
      <c r="J29" s="50"/>
    </row>
    <row r="30" spans="1:10" s="34" customFormat="1" ht="15.6" customHeight="1" x14ac:dyDescent="0.3">
      <c r="A30" s="31"/>
      <c r="B30" s="10" t="s">
        <v>17</v>
      </c>
      <c r="C30" s="41">
        <v>20</v>
      </c>
      <c r="D30" s="42">
        <f t="shared" si="1"/>
        <v>3.2</v>
      </c>
      <c r="E30" s="43">
        <f t="shared" si="2"/>
        <v>0</v>
      </c>
      <c r="F30" s="44">
        <f t="shared" si="3"/>
        <v>64</v>
      </c>
      <c r="G30" s="45">
        <f t="shared" si="4"/>
        <v>64</v>
      </c>
      <c r="J30" s="50"/>
    </row>
    <row r="31" spans="1:10" s="34" customFormat="1" x14ac:dyDescent="0.3">
      <c r="F31" s="51"/>
      <c r="J31" s="50"/>
    </row>
    <row r="32" spans="1:10" s="34" customFormat="1" x14ac:dyDescent="0.3">
      <c r="F32" s="51"/>
      <c r="J32" s="50"/>
    </row>
    <row r="33" spans="6:10" s="34" customFormat="1" x14ac:dyDescent="0.3">
      <c r="F33" s="51"/>
      <c r="J33" s="50"/>
    </row>
    <row r="34" spans="6:10" s="34" customFormat="1" x14ac:dyDescent="0.3">
      <c r="F34" s="51"/>
      <c r="J34" s="50"/>
    </row>
    <row r="35" spans="6:10" s="34" customFormat="1" x14ac:dyDescent="0.3">
      <c r="F35" s="51"/>
      <c r="J35" s="50"/>
    </row>
    <row r="36" spans="6:10" s="34" customFormat="1" x14ac:dyDescent="0.3">
      <c r="F36" s="51"/>
      <c r="J36" s="50"/>
    </row>
    <row r="37" spans="6:10" s="34" customFormat="1" x14ac:dyDescent="0.3">
      <c r="F37" s="51"/>
      <c r="J37" s="50"/>
    </row>
    <row r="38" spans="6:10" s="34" customFormat="1" x14ac:dyDescent="0.3">
      <c r="F38" s="51"/>
      <c r="J38" s="50"/>
    </row>
    <row r="39" spans="6:10" s="34" customFormat="1" x14ac:dyDescent="0.3">
      <c r="F39" s="51"/>
      <c r="J39" s="50"/>
    </row>
    <row r="40" spans="6:10" s="34" customFormat="1" x14ac:dyDescent="0.3">
      <c r="F40" s="51"/>
      <c r="J40" s="50"/>
    </row>
    <row r="41" spans="6:10" s="34" customFormat="1" x14ac:dyDescent="0.3">
      <c r="F41" s="51"/>
      <c r="J41" s="50"/>
    </row>
    <row r="42" spans="6:10" s="34" customFormat="1" x14ac:dyDescent="0.3">
      <c r="F42" s="51"/>
      <c r="J42" s="50"/>
    </row>
    <row r="43" spans="6:10" s="34" customFormat="1" x14ac:dyDescent="0.3">
      <c r="F43" s="51"/>
      <c r="J43" s="50"/>
    </row>
    <row r="44" spans="6:10" s="34" customFormat="1" x14ac:dyDescent="0.3">
      <c r="F44" s="51"/>
      <c r="J44" s="50"/>
    </row>
    <row r="45" spans="6:10" s="34" customFormat="1" x14ac:dyDescent="0.3">
      <c r="F45" s="51"/>
      <c r="J45" s="50"/>
    </row>
    <row r="46" spans="6:10" s="34" customFormat="1" x14ac:dyDescent="0.3">
      <c r="F46" s="51"/>
      <c r="J46" s="50"/>
    </row>
    <row r="47" spans="6:10" s="34" customFormat="1" x14ac:dyDescent="0.3">
      <c r="F47" s="51"/>
      <c r="J47" s="50"/>
    </row>
    <row r="48" spans="6:10" s="34" customFormat="1" x14ac:dyDescent="0.3">
      <c r="F48" s="51"/>
      <c r="J48" s="50"/>
    </row>
    <row r="49" spans="6:10" s="34" customFormat="1" x14ac:dyDescent="0.3">
      <c r="F49" s="51"/>
      <c r="J49" s="50"/>
    </row>
    <row r="50" spans="6:10" s="34" customFormat="1" x14ac:dyDescent="0.3">
      <c r="F50" s="51"/>
      <c r="J50" s="50"/>
    </row>
    <row r="51" spans="6:10" s="34" customFormat="1" x14ac:dyDescent="0.3">
      <c r="F51" s="51"/>
      <c r="J51" s="50"/>
    </row>
    <row r="52" spans="6:10" s="34" customFormat="1" x14ac:dyDescent="0.3">
      <c r="F52" s="51"/>
      <c r="J52" s="50"/>
    </row>
    <row r="53" spans="6:10" s="34" customFormat="1" x14ac:dyDescent="0.3">
      <c r="F53" s="51"/>
      <c r="J53" s="50"/>
    </row>
    <row r="54" spans="6:10" s="34" customFormat="1" x14ac:dyDescent="0.3">
      <c r="F54" s="51"/>
      <c r="J54" s="50"/>
    </row>
    <row r="55" spans="6:10" s="34" customFormat="1" x14ac:dyDescent="0.3">
      <c r="F55" s="51"/>
      <c r="J55" s="50"/>
    </row>
    <row r="56" spans="6:10" s="34" customFormat="1" x14ac:dyDescent="0.3">
      <c r="F56" s="51"/>
      <c r="J56" s="50"/>
    </row>
    <row r="57" spans="6:10" s="34" customFormat="1" x14ac:dyDescent="0.3">
      <c r="F57" s="51"/>
      <c r="J57" s="50"/>
    </row>
    <row r="58" spans="6:10" s="34" customFormat="1" x14ac:dyDescent="0.3">
      <c r="F58" s="51"/>
      <c r="J58" s="50"/>
    </row>
    <row r="59" spans="6:10" s="34" customFormat="1" x14ac:dyDescent="0.3">
      <c r="F59" s="51"/>
      <c r="J59" s="50"/>
    </row>
    <row r="60" spans="6:10" s="34" customFormat="1" x14ac:dyDescent="0.3">
      <c r="F60" s="51"/>
      <c r="J60" s="50"/>
    </row>
    <row r="61" spans="6:10" s="34" customFormat="1" x14ac:dyDescent="0.3">
      <c r="F61" s="51"/>
      <c r="J61" s="50"/>
    </row>
    <row r="62" spans="6:10" s="34" customFormat="1" x14ac:dyDescent="0.3">
      <c r="F62" s="51"/>
      <c r="J62" s="50"/>
    </row>
    <row r="63" spans="6:10" s="34" customFormat="1" x14ac:dyDescent="0.3">
      <c r="F63" s="51"/>
      <c r="J63" s="50"/>
    </row>
    <row r="64" spans="6:10" s="34" customFormat="1" x14ac:dyDescent="0.3">
      <c r="F64" s="51"/>
      <c r="J64" s="50"/>
    </row>
    <row r="65" spans="6:10" s="34" customFormat="1" x14ac:dyDescent="0.3">
      <c r="F65" s="51"/>
      <c r="J65" s="50"/>
    </row>
    <row r="66" spans="6:10" s="34" customFormat="1" x14ac:dyDescent="0.3">
      <c r="F66" s="51"/>
      <c r="J66" s="50"/>
    </row>
    <row r="67" spans="6:10" s="34" customFormat="1" x14ac:dyDescent="0.3">
      <c r="F67" s="51"/>
      <c r="J67" s="50"/>
    </row>
    <row r="68" spans="6:10" s="34" customFormat="1" x14ac:dyDescent="0.3">
      <c r="F68" s="51"/>
      <c r="J68" s="50"/>
    </row>
    <row r="69" spans="6:10" s="34" customFormat="1" x14ac:dyDescent="0.3">
      <c r="F69" s="51"/>
      <c r="J69" s="50"/>
    </row>
    <row r="70" spans="6:10" s="34" customFormat="1" x14ac:dyDescent="0.3">
      <c r="F70" s="51"/>
      <c r="J70" s="50"/>
    </row>
    <row r="71" spans="6:10" s="34" customFormat="1" x14ac:dyDescent="0.3">
      <c r="F71" s="51"/>
      <c r="J71" s="50"/>
    </row>
    <row r="72" spans="6:10" s="34" customFormat="1" x14ac:dyDescent="0.3">
      <c r="F72" s="51"/>
      <c r="J72" s="50"/>
    </row>
    <row r="73" spans="6:10" s="34" customFormat="1" x14ac:dyDescent="0.3">
      <c r="F73" s="51"/>
      <c r="J73" s="50"/>
    </row>
    <row r="74" spans="6:10" s="34" customFormat="1" x14ac:dyDescent="0.3">
      <c r="F74" s="51"/>
      <c r="J74" s="50"/>
    </row>
    <row r="75" spans="6:10" s="34" customFormat="1" x14ac:dyDescent="0.3">
      <c r="F75" s="51"/>
      <c r="J75" s="50"/>
    </row>
    <row r="76" spans="6:10" s="34" customFormat="1" x14ac:dyDescent="0.3">
      <c r="F76" s="51"/>
      <c r="J76" s="50"/>
    </row>
    <row r="77" spans="6:10" s="34" customFormat="1" x14ac:dyDescent="0.3">
      <c r="F77" s="51"/>
      <c r="J77" s="50"/>
    </row>
    <row r="78" spans="6:10" s="34" customFormat="1" x14ac:dyDescent="0.3">
      <c r="F78" s="51"/>
      <c r="J78" s="50"/>
    </row>
    <row r="79" spans="6:10" s="34" customFormat="1" x14ac:dyDescent="0.3">
      <c r="F79" s="51"/>
      <c r="J79" s="50"/>
    </row>
    <row r="80" spans="6:10" s="34" customFormat="1" x14ac:dyDescent="0.3">
      <c r="F80" s="51"/>
      <c r="J80" s="50"/>
    </row>
    <row r="81" spans="6:10" s="34" customFormat="1" x14ac:dyDescent="0.3">
      <c r="F81" s="51"/>
      <c r="J81" s="50"/>
    </row>
    <row r="82" spans="6:10" s="34" customFormat="1" x14ac:dyDescent="0.3">
      <c r="F82" s="51"/>
      <c r="J82" s="50"/>
    </row>
    <row r="83" spans="6:10" s="34" customFormat="1" x14ac:dyDescent="0.3">
      <c r="F83" s="51"/>
      <c r="J83" s="50"/>
    </row>
    <row r="84" spans="6:10" s="34" customFormat="1" x14ac:dyDescent="0.3">
      <c r="F84" s="51"/>
      <c r="J84" s="50"/>
    </row>
    <row r="85" spans="6:10" s="34" customFormat="1" x14ac:dyDescent="0.3">
      <c r="F85" s="51"/>
      <c r="J85" s="50"/>
    </row>
    <row r="86" spans="6:10" s="34" customFormat="1" x14ac:dyDescent="0.3">
      <c r="F86" s="51"/>
      <c r="J86" s="50"/>
    </row>
    <row r="87" spans="6:10" s="34" customFormat="1" x14ac:dyDescent="0.3">
      <c r="F87" s="51"/>
      <c r="J87" s="50"/>
    </row>
    <row r="88" spans="6:10" s="34" customFormat="1" x14ac:dyDescent="0.3">
      <c r="F88" s="51"/>
      <c r="J88" s="50"/>
    </row>
    <row r="89" spans="6:10" s="34" customFormat="1" x14ac:dyDescent="0.3">
      <c r="F89" s="51"/>
      <c r="J89" s="50"/>
    </row>
    <row r="90" spans="6:10" s="34" customFormat="1" x14ac:dyDescent="0.3">
      <c r="F90" s="51"/>
      <c r="J90" s="50"/>
    </row>
    <row r="91" spans="6:10" s="34" customFormat="1" x14ac:dyDescent="0.3">
      <c r="F91" s="51"/>
      <c r="J91" s="50"/>
    </row>
    <row r="92" spans="6:10" s="34" customFormat="1" x14ac:dyDescent="0.3">
      <c r="F92" s="51"/>
      <c r="J92" s="50"/>
    </row>
    <row r="93" spans="6:10" s="34" customFormat="1" x14ac:dyDescent="0.3">
      <c r="F93" s="51"/>
      <c r="J93" s="50"/>
    </row>
    <row r="94" spans="6:10" s="34" customFormat="1" x14ac:dyDescent="0.3">
      <c r="F94" s="51"/>
      <c r="J94" s="50"/>
    </row>
    <row r="95" spans="6:10" s="34" customFormat="1" x14ac:dyDescent="0.3">
      <c r="F95" s="51"/>
      <c r="J95" s="50"/>
    </row>
    <row r="96" spans="6:10" s="34" customFormat="1" x14ac:dyDescent="0.3">
      <c r="F96" s="51"/>
      <c r="J96" s="50"/>
    </row>
    <row r="97" spans="6:10" s="34" customFormat="1" x14ac:dyDescent="0.3">
      <c r="F97" s="51"/>
      <c r="J97" s="50"/>
    </row>
    <row r="98" spans="6:10" s="34" customFormat="1" x14ac:dyDescent="0.3">
      <c r="F98" s="51"/>
      <c r="J98" s="50"/>
    </row>
    <row r="99" spans="6:10" s="34" customFormat="1" x14ac:dyDescent="0.3">
      <c r="F99" s="51"/>
      <c r="J99" s="50"/>
    </row>
    <row r="100" spans="6:10" s="34" customFormat="1" x14ac:dyDescent="0.3">
      <c r="F100" s="51"/>
      <c r="J100" s="50"/>
    </row>
    <row r="101" spans="6:10" s="34" customFormat="1" x14ac:dyDescent="0.3">
      <c r="F101" s="51"/>
      <c r="J101" s="50"/>
    </row>
    <row r="102" spans="6:10" s="34" customFormat="1" x14ac:dyDescent="0.3">
      <c r="F102" s="51"/>
      <c r="J102" s="50"/>
    </row>
    <row r="103" spans="6:10" s="34" customFormat="1" x14ac:dyDescent="0.3">
      <c r="F103" s="51"/>
      <c r="J103" s="50"/>
    </row>
    <row r="104" spans="6:10" s="34" customFormat="1" x14ac:dyDescent="0.3">
      <c r="F104" s="51"/>
      <c r="J104" s="50"/>
    </row>
    <row r="105" spans="6:10" s="34" customFormat="1" x14ac:dyDescent="0.3">
      <c r="F105" s="51"/>
      <c r="J105" s="50"/>
    </row>
    <row r="106" spans="6:10" s="34" customFormat="1" x14ac:dyDescent="0.3">
      <c r="F106" s="51"/>
      <c r="J106" s="50"/>
    </row>
    <row r="107" spans="6:10" s="34" customFormat="1" x14ac:dyDescent="0.3">
      <c r="F107" s="51"/>
      <c r="J107" s="50"/>
    </row>
    <row r="108" spans="6:10" s="34" customFormat="1" x14ac:dyDescent="0.3">
      <c r="F108" s="51"/>
      <c r="J108" s="50"/>
    </row>
    <row r="109" spans="6:10" s="34" customFormat="1" x14ac:dyDescent="0.3">
      <c r="F109" s="51"/>
      <c r="J109" s="50"/>
    </row>
  </sheetData>
  <sortState ref="A3:G30">
    <sortCondition ref="B36"/>
  </sortState>
  <mergeCells count="11">
    <mergeCell ref="F2:F3"/>
    <mergeCell ref="G2:G3"/>
    <mergeCell ref="A26:A30"/>
    <mergeCell ref="A2:A3"/>
    <mergeCell ref="B2:B3"/>
    <mergeCell ref="C2:C3"/>
    <mergeCell ref="D2:D3"/>
    <mergeCell ref="A4:A11"/>
    <mergeCell ref="A12:A17"/>
    <mergeCell ref="A18:A22"/>
    <mergeCell ref="A23:A25"/>
  </mergeCells>
  <conditionalFormatting sqref="C4:C30">
    <cfRule type="cellIs" dxfId="0" priority="1" operator="greaterThan">
      <formula>50</formula>
    </cfRule>
  </conditionalFormatting>
  <pageMargins left="0.70866141732283472" right="0.70866141732283472" top="0.78740157480314965" bottom="0.78740157480314965" header="0.31496062992125984" footer="0.31496062992125984"/>
  <pageSetup paperSize="9" scale="90" orientation="portrait" horizontalDpi="4294967293" r:id="rId1"/>
  <rowBreaks count="4" manualBreakCount="4">
    <brk id="11" max="6" man="1"/>
    <brk id="17" max="6" man="1"/>
    <brk id="22" max="6" man="1"/>
    <brk id="2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Umsatz</vt:lpstr>
      <vt:lpstr>Bestellungen</vt:lpstr>
      <vt:lpstr>Umsatzvergleich</vt:lpstr>
      <vt:lpstr>Bestellungen!Druckbereich</vt:lpstr>
      <vt:lpstr>Bestellungen!Drucktitel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2016-04-07T16:38:01Z</cp:lastPrinted>
  <dcterms:created xsi:type="dcterms:W3CDTF">2015-08-13T10:59:36Z</dcterms:created>
  <dcterms:modified xsi:type="dcterms:W3CDTF">2016-04-07T16:45:06Z</dcterms:modified>
</cp:coreProperties>
</file>