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QV-IKA-Schlusscheck_25-04-2015\!QV2015_Schlusscheck_24.04.2015\B2\Serie_B2\QV-IKA-2015_B-Profil-Serie B2_05-06-2015\B2_Musterloesungen\"/>
    </mc:Choice>
  </mc:AlternateContent>
  <bookViews>
    <workbookView xWindow="0" yWindow="0" windowWidth="23040" windowHeight="9570"/>
  </bookViews>
  <sheets>
    <sheet name="Teilnehmende" sheetId="1" r:id="rId1"/>
    <sheet name="Zeiterfassung Kursleiter" sheetId="2" r:id="rId2"/>
  </sheets>
  <definedNames>
    <definedName name="_xlnm._FilterDatabase" localSheetId="0" hidden="1">Teilnehmende!$A$3:$K$52</definedName>
  </definedNames>
  <calcPr calcId="152511"/>
</workbook>
</file>

<file path=xl/calcChain.xml><?xml version="1.0" encoding="utf-8"?>
<calcChain xmlns="http://schemas.openxmlformats.org/spreadsheetml/2006/main">
  <c r="I7" i="2" l="1"/>
  <c r="I8" i="2"/>
  <c r="I6" i="2"/>
  <c r="K5" i="1" l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4" i="1"/>
  <c r="J7" i="2" l="1"/>
  <c r="J8" i="2"/>
  <c r="J6" i="2"/>
  <c r="B60" i="1"/>
  <c r="D60" i="1" s="1"/>
  <c r="B61" i="1"/>
  <c r="D61" i="1" s="1"/>
  <c r="B62" i="1"/>
  <c r="D62" i="1" s="1"/>
  <c r="B63" i="1"/>
  <c r="D63" i="1" s="1"/>
  <c r="B64" i="1"/>
  <c r="D64" i="1" s="1"/>
  <c r="B59" i="1"/>
  <c r="D59" i="1" s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4" i="1"/>
  <c r="H54" i="1" l="1"/>
</calcChain>
</file>

<file path=xl/comments1.xml><?xml version="1.0" encoding="utf-8"?>
<comments xmlns="http://schemas.openxmlformats.org/spreadsheetml/2006/main">
  <authors>
    <author>Beatrice Zimmermann</author>
  </authors>
  <commentList>
    <comment ref="A59" authorId="0" shapeId="0">
      <text>
        <r>
          <rPr>
            <b/>
            <sz val="9"/>
            <color indexed="81"/>
            <rFont val="Tahoma"/>
            <family val="2"/>
          </rPr>
          <t>Kursnummern</t>
        </r>
      </text>
    </comment>
  </commentList>
</comments>
</file>

<file path=xl/sharedStrings.xml><?xml version="1.0" encoding="utf-8"?>
<sst xmlns="http://schemas.openxmlformats.org/spreadsheetml/2006/main" count="285" uniqueCount="187">
  <si>
    <t>Gebauer</t>
  </si>
  <si>
    <t>Stefan</t>
  </si>
  <si>
    <t>Rausstrasse 9</t>
  </si>
  <si>
    <t>Lehmann</t>
  </si>
  <si>
    <t xml:space="preserve">Lukas </t>
  </si>
  <si>
    <t>Lindenfelstrasse 16</t>
  </si>
  <si>
    <t>Bachofen</t>
  </si>
  <si>
    <t>Adrian</t>
  </si>
  <si>
    <t>Zürcherstrasse 116</t>
  </si>
  <si>
    <t xml:space="preserve">Conti </t>
  </si>
  <si>
    <t>Birgit</t>
  </si>
  <si>
    <t>Suhrgasse 22</t>
  </si>
  <si>
    <t>Bellwald</t>
  </si>
  <si>
    <t>Andy</t>
  </si>
  <si>
    <t>Weihergass 3</t>
  </si>
  <si>
    <t>Töpferstrasse 38</t>
  </si>
  <si>
    <t>Kübler</t>
  </si>
  <si>
    <t>Urs</t>
  </si>
  <si>
    <t>Talacker 17</t>
  </si>
  <si>
    <t>Buchmann</t>
  </si>
  <si>
    <t>Benno</t>
  </si>
  <si>
    <t>Kirchgasse 21</t>
  </si>
  <si>
    <t>Weilenmann</t>
  </si>
  <si>
    <t>Roland</t>
  </si>
  <si>
    <t>Birch 16</t>
  </si>
  <si>
    <t>Curik</t>
  </si>
  <si>
    <t>Carlos</t>
  </si>
  <si>
    <t>Stein 6</t>
  </si>
  <si>
    <t>Berni</t>
  </si>
  <si>
    <t>Amanda</t>
  </si>
  <si>
    <t>Wiesenweg 3</t>
  </si>
  <si>
    <t>Bragagnolo</t>
  </si>
  <si>
    <t>Verenaweg 1</t>
  </si>
  <si>
    <t>Blättler</t>
  </si>
  <si>
    <t>Anna</t>
  </si>
  <si>
    <t>Schulweg 31</t>
  </si>
  <si>
    <t>Bächi</t>
  </si>
  <si>
    <t>Andreas</t>
  </si>
  <si>
    <t>Wiedingstr 30</t>
  </si>
  <si>
    <t>Huggler</t>
  </si>
  <si>
    <t>Gery</t>
  </si>
  <si>
    <t>Pappelweg 3</t>
  </si>
  <si>
    <t>Blöchlinger-Hangartner</t>
  </si>
  <si>
    <t>Bergstrasse 55</t>
  </si>
  <si>
    <t>Rogger</t>
  </si>
  <si>
    <t>Franz</t>
  </si>
  <si>
    <t>Staldenhof 2</t>
  </si>
  <si>
    <t>Schirmer</t>
  </si>
  <si>
    <t>Olivier</t>
  </si>
  <si>
    <t>Friedenstrasse 12</t>
  </si>
  <si>
    <t>Baciocchi</t>
  </si>
  <si>
    <t>Wiesentalstrasse 13</t>
  </si>
  <si>
    <t>Dietrich</t>
  </si>
  <si>
    <t>Heinz</t>
  </si>
  <si>
    <t>Kirchenstrasse 4</t>
  </si>
  <si>
    <t>Wicki</t>
  </si>
  <si>
    <t>Thomas</t>
  </si>
  <si>
    <t>Weidtobelstrasse 31</t>
  </si>
  <si>
    <t>Oberfeld 2</t>
  </si>
  <si>
    <t>Amberg</t>
  </si>
  <si>
    <t>Theres</t>
  </si>
  <si>
    <t>Lerchenbühlstrasse 51</t>
  </si>
  <si>
    <t>Caduff</t>
  </si>
  <si>
    <t>Anton</t>
  </si>
  <si>
    <t>Lindenstrasse 3</t>
  </si>
  <si>
    <t>Lustenberger</t>
  </si>
  <si>
    <t>Hannah</t>
  </si>
  <si>
    <t>Schulstrasse 16</t>
  </si>
  <si>
    <t>Meyer</t>
  </si>
  <si>
    <t>Annemarie</t>
  </si>
  <si>
    <t>Sempacherstrasse 7</t>
  </si>
  <si>
    <t>Lötscher</t>
  </si>
  <si>
    <t>Pius</t>
  </si>
  <si>
    <t>Schulhausstrasse 7</t>
  </si>
  <si>
    <t>Bärtschi</t>
  </si>
  <si>
    <t>Ursula</t>
  </si>
  <si>
    <t>Rosengartenweg 3</t>
  </si>
  <si>
    <t>Hofer</t>
  </si>
  <si>
    <t>Reto</t>
  </si>
  <si>
    <t>Oberhofrain 22</t>
  </si>
  <si>
    <t>Rüttimann</t>
  </si>
  <si>
    <t>Maya</t>
  </si>
  <si>
    <t>Seemattweg</t>
  </si>
  <si>
    <t>Emmenegger</t>
  </si>
  <si>
    <t>Bahnhofstrasse 25</t>
  </si>
  <si>
    <t>Landolt</t>
  </si>
  <si>
    <t>Hermann</t>
  </si>
  <si>
    <t>Rheinfelderstrasse 156</t>
  </si>
  <si>
    <t>Lauber</t>
  </si>
  <si>
    <t>Corina</t>
  </si>
  <si>
    <t>Hohlweg 13</t>
  </si>
  <si>
    <t>Staub</t>
  </si>
  <si>
    <t>Arthur</t>
  </si>
  <si>
    <t>Vormüli 2</t>
  </si>
  <si>
    <t>Bucheli</t>
  </si>
  <si>
    <t>Am Viehmarkt 1</t>
  </si>
  <si>
    <t>Sempacherstrasse 19</t>
  </si>
  <si>
    <t>Reitmann</t>
  </si>
  <si>
    <t>Doris</t>
  </si>
  <si>
    <t>Brauerstrasse 32</t>
  </si>
  <si>
    <t>Wittmann</t>
  </si>
  <si>
    <t>Sibylla</t>
  </si>
  <si>
    <t>Arsenalstrasse 8</t>
  </si>
  <si>
    <t>Derungs</t>
  </si>
  <si>
    <t>Christian</t>
  </si>
  <si>
    <t>Schulstrasse 98</t>
  </si>
  <si>
    <t>Koch</t>
  </si>
  <si>
    <t>Klaus</t>
  </si>
  <si>
    <t>Moosburgstrasse 1</t>
  </si>
  <si>
    <t>Formaz</t>
  </si>
  <si>
    <t>Claudia</t>
  </si>
  <si>
    <t>Rümikerstrasse 60</t>
  </si>
  <si>
    <t>Dürst</t>
  </si>
  <si>
    <t>Schulstrasse 200</t>
  </si>
  <si>
    <t>Schulstrasse 6</t>
  </si>
  <si>
    <t>Eisenmann</t>
  </si>
  <si>
    <t>Richard</t>
  </si>
  <si>
    <t>Eckstrasse 45</t>
  </si>
  <si>
    <t>Ehinger</t>
  </si>
  <si>
    <t>Rütistrasse 26</t>
  </si>
  <si>
    <t xml:space="preserve">Wick - Heeb </t>
  </si>
  <si>
    <t>Sabrina</t>
  </si>
  <si>
    <t>Rychenbergstrasse 15</t>
  </si>
  <si>
    <t>Federer</t>
  </si>
  <si>
    <t>Dölf</t>
  </si>
  <si>
    <t>Nationalstrasse 19</t>
  </si>
  <si>
    <t>Fröhlich</t>
  </si>
  <si>
    <t>Cornelia</t>
  </si>
  <si>
    <t>Rotbuchstrasse 20</t>
  </si>
  <si>
    <t>Frey</t>
  </si>
  <si>
    <t>Colette</t>
  </si>
  <si>
    <t>Engweg 14</t>
  </si>
  <si>
    <t>Solothurn</t>
  </si>
  <si>
    <t>Anrede</t>
  </si>
  <si>
    <t>Nachname</t>
  </si>
  <si>
    <t>Vorname</t>
  </si>
  <si>
    <t>Strasse</t>
  </si>
  <si>
    <t>PLZ</t>
  </si>
  <si>
    <t>Ort</t>
  </si>
  <si>
    <t>Geburtstag</t>
  </si>
  <si>
    <t>Alter</t>
  </si>
  <si>
    <t>Kursnummer</t>
  </si>
  <si>
    <t>Zuchwil</t>
  </si>
  <si>
    <t>Biberist</t>
  </si>
  <si>
    <t>Bellach</t>
  </si>
  <si>
    <t>Langendorf</t>
  </si>
  <si>
    <t>Ana</t>
  </si>
  <si>
    <t>Barukcic</t>
  </si>
  <si>
    <t>Berlind</t>
  </si>
  <si>
    <t>Lovric</t>
  </si>
  <si>
    <t>Bersin</t>
  </si>
  <si>
    <t>Singarajah</t>
  </si>
  <si>
    <t>Nilukshan</t>
  </si>
  <si>
    <t>Saiti</t>
  </si>
  <si>
    <t>Xaver</t>
  </si>
  <si>
    <t>Kursstatistik</t>
  </si>
  <si>
    <t>Rabatt</t>
  </si>
  <si>
    <t>Peter</t>
  </si>
  <si>
    <t>Grunder</t>
  </si>
  <si>
    <t>Sabine</t>
  </si>
  <si>
    <t>Imhof</t>
  </si>
  <si>
    <t>Carlo</t>
  </si>
  <si>
    <t>Mancusi</t>
  </si>
  <si>
    <t>Kurs 1</t>
  </si>
  <si>
    <t>Kurs 2</t>
  </si>
  <si>
    <t>Kurs 3</t>
  </si>
  <si>
    <t>Kurs 4</t>
  </si>
  <si>
    <t>Kurs 5</t>
  </si>
  <si>
    <t>Kurs 6</t>
  </si>
  <si>
    <t>inkl. Vor- und Nachbereitung</t>
  </si>
  <si>
    <t>Total h</t>
  </si>
  <si>
    <t>Lohnzahlung</t>
  </si>
  <si>
    <t>Zeiterfassung 1. Semester 2015</t>
  </si>
  <si>
    <t>Kursleitung</t>
  </si>
  <si>
    <t>Allergien</t>
  </si>
  <si>
    <t>Gluten</t>
  </si>
  <si>
    <t>Sellerie</t>
  </si>
  <si>
    <t>Durchschnittsalter</t>
  </si>
  <si>
    <t>Kursauslastung in %</t>
  </si>
  <si>
    <t>Stundenansatz</t>
  </si>
  <si>
    <t>m</t>
  </si>
  <si>
    <t>f</t>
  </si>
  <si>
    <t>Anne-Marie</t>
  </si>
  <si>
    <t>Laktose</t>
  </si>
  <si>
    <t>Teilnehmende Kinderkochkurse MIEUX</t>
  </si>
  <si>
    <t>Anzahl Teilnehmende</t>
  </si>
  <si>
    <t>Max. Teilnehmende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</si>
</sst>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%"/>
    <numFmt numFmtId="165" formatCode="_ [$CHF]\ * #,##0.00_ ;_ [$CHF]\ * \-#,##0.00_ ;_ [$CHF]\ * &quot;-&quot;??_ ;_ @_ "/>
    <numFmt numFmtId="166" formatCode="&quot;K&quot;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2A3F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3" fillId="0" borderId="0" xfId="0" applyFont="1"/>
    <xf numFmtId="0" fontId="3" fillId="0" borderId="1" xfId="1" applyFont="1" applyFill="1" applyBorder="1" applyAlignment="1">
      <alignment horizontal="left" indent="1"/>
    </xf>
    <xf numFmtId="0" fontId="0" fillId="0" borderId="2" xfId="0" applyBorder="1"/>
    <xf numFmtId="0" fontId="0" fillId="0" borderId="3" xfId="0" applyBorder="1"/>
    <xf numFmtId="0" fontId="0" fillId="2" borderId="4" xfId="0" applyFill="1" applyBorder="1"/>
    <xf numFmtId="0" fontId="3" fillId="0" borderId="5" xfId="1" applyFont="1" applyFill="1" applyBorder="1" applyAlignment="1">
      <alignment horizontal="left" indent="1"/>
    </xf>
    <xf numFmtId="0" fontId="4" fillId="0" borderId="0" xfId="0" applyFont="1"/>
    <xf numFmtId="0" fontId="2" fillId="3" borderId="6" xfId="1" applyNumberFormat="1" applyFont="1" applyFill="1" applyBorder="1" applyAlignment="1">
      <alignment horizontal="left"/>
    </xf>
    <xf numFmtId="0" fontId="0" fillId="0" borderId="0" xfId="0" applyAlignment="1">
      <alignment horizontal="right"/>
    </xf>
    <xf numFmtId="1" fontId="0" fillId="2" borderId="0" xfId="0" applyNumberFormat="1" applyFill="1"/>
    <xf numFmtId="164" fontId="0" fillId="2" borderId="7" xfId="2" applyNumberFormat="1" applyFont="1" applyFill="1" applyBorder="1"/>
    <xf numFmtId="165" fontId="2" fillId="3" borderId="6" xfId="1" applyNumberFormat="1" applyFont="1" applyFill="1" applyBorder="1" applyAlignment="1">
      <alignment horizontal="left"/>
    </xf>
    <xf numFmtId="0" fontId="2" fillId="3" borderId="10" xfId="1" applyNumberFormat="1" applyFont="1" applyFill="1" applyBorder="1" applyAlignment="1">
      <alignment horizontal="left"/>
    </xf>
    <xf numFmtId="0" fontId="2" fillId="3" borderId="11" xfId="1" applyNumberFormat="1" applyFont="1" applyFill="1" applyBorder="1" applyAlignment="1">
      <alignment horizontal="left"/>
    </xf>
    <xf numFmtId="0" fontId="2" fillId="3" borderId="12" xfId="1" applyNumberFormat="1" applyFont="1" applyFill="1" applyBorder="1" applyAlignment="1">
      <alignment horizontal="left"/>
    </xf>
    <xf numFmtId="0" fontId="0" fillId="0" borderId="10" xfId="0" applyBorder="1"/>
    <xf numFmtId="0" fontId="0" fillId="0" borderId="11" xfId="0" applyBorder="1"/>
    <xf numFmtId="20" fontId="0" fillId="0" borderId="11" xfId="0" applyNumberFormat="1" applyBorder="1"/>
    <xf numFmtId="20" fontId="0" fillId="2" borderId="11" xfId="0" applyNumberFormat="1" applyFill="1" applyBorder="1"/>
    <xf numFmtId="0" fontId="2" fillId="3" borderId="6" xfId="1" applyFont="1" applyFill="1" applyBorder="1" applyAlignment="1">
      <alignment horizontal="left" indent="1"/>
    </xf>
    <xf numFmtId="14" fontId="2" fillId="3" borderId="6" xfId="0" applyNumberFormat="1" applyFont="1" applyFill="1" applyBorder="1" applyAlignment="1">
      <alignment horizontal="left" indent="1"/>
    </xf>
    <xf numFmtId="0" fontId="2" fillId="3" borderId="6" xfId="0" applyFont="1" applyFill="1" applyBorder="1"/>
    <xf numFmtId="0" fontId="1" fillId="0" borderId="6" xfId="1" applyFont="1" applyBorder="1" applyAlignment="1">
      <alignment horizontal="left" indent="1"/>
    </xf>
    <xf numFmtId="0" fontId="0" fillId="0" borderId="6" xfId="1" applyFont="1" applyBorder="1" applyAlignment="1">
      <alignment horizontal="left" indent="1"/>
    </xf>
    <xf numFmtId="14" fontId="0" fillId="0" borderId="6" xfId="0" applyNumberFormat="1" applyBorder="1" applyAlignment="1">
      <alignment horizontal="left" indent="1"/>
    </xf>
    <xf numFmtId="0" fontId="0" fillId="2" borderId="6" xfId="0" applyFill="1" applyBorder="1"/>
    <xf numFmtId="0" fontId="0" fillId="0" borderId="6" xfId="0" applyBorder="1"/>
    <xf numFmtId="9" fontId="0" fillId="2" borderId="6" xfId="2" applyFont="1" applyFill="1" applyBorder="1"/>
    <xf numFmtId="0" fontId="1" fillId="0" borderId="6" xfId="1" applyFont="1" applyFill="1" applyBorder="1" applyAlignment="1">
      <alignment horizontal="left" indent="1"/>
    </xf>
    <xf numFmtId="0" fontId="0" fillId="0" borderId="8" xfId="0" applyFill="1" applyBorder="1"/>
    <xf numFmtId="0" fontId="0" fillId="0" borderId="9" xfId="0" applyFill="1" applyBorder="1"/>
    <xf numFmtId="20" fontId="0" fillId="0" borderId="0" xfId="0" applyNumberFormat="1"/>
    <xf numFmtId="166" fontId="0" fillId="0" borderId="6" xfId="0" applyNumberFormat="1" applyBorder="1"/>
    <xf numFmtId="166" fontId="0" fillId="0" borderId="13" xfId="0" applyNumberFormat="1" applyBorder="1"/>
    <xf numFmtId="0" fontId="3" fillId="0" borderId="14" xfId="0" applyFont="1" applyBorder="1"/>
    <xf numFmtId="0" fontId="3" fillId="0" borderId="15" xfId="0" applyFont="1" applyBorder="1"/>
    <xf numFmtId="166" fontId="0" fillId="0" borderId="6" xfId="0" applyNumberFormat="1" applyBorder="1" applyAlignment="1">
      <alignment horizontal="center"/>
    </xf>
    <xf numFmtId="165" fontId="1" fillId="2" borderId="6" xfId="1" applyNumberFormat="1" applyFont="1" applyFill="1" applyBorder="1" applyAlignment="1">
      <alignment horizontal="left"/>
    </xf>
    <xf numFmtId="0" fontId="4" fillId="0" borderId="0" xfId="0" applyFont="1" applyAlignment="1">
      <alignment horizontal="center"/>
    </xf>
  </cellXfs>
  <cellStyles count="3">
    <cellStyle name="Prozent" xfId="2" builtinId="5"/>
    <cellStyle name="Standard" xfId="0" builtinId="0"/>
    <cellStyle name="Standard 2" xfId="1"/>
  </cellStyles>
  <dxfs count="1">
    <dxf>
      <font>
        <color auto="1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FFFF99"/>
      <color rgb="FF2A3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38347442462731729"/>
          <c:y val="2.581834572071810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9222254575977822"/>
          <c:y val="0.1515078030068934"/>
          <c:w val="0.58453561877370952"/>
          <c:h val="0.674193677670877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Teilnehmende!$B$58</c:f>
              <c:strCache>
                <c:ptCount val="1"/>
                <c:pt idx="0">
                  <c:v>Anzahl Teilnehmende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trendline>
            <c:trendlineType val="linear"/>
            <c:dispRSqr val="0"/>
            <c:dispEq val="0"/>
          </c:trendline>
          <c:cat>
            <c:numRef>
              <c:f>Teilnehmende!$A$59:$A$64</c:f>
              <c:numCache>
                <c:formatCode>"K"0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cat>
          <c:val>
            <c:numRef>
              <c:f>Teilnehmende!$B$59:$B$64</c:f>
              <c:numCache>
                <c:formatCode>General</c:formatCode>
                <c:ptCount val="6"/>
                <c:pt idx="0">
                  <c:v>6</c:v>
                </c:pt>
                <c:pt idx="1">
                  <c:v>7</c:v>
                </c:pt>
                <c:pt idx="2">
                  <c:v>8</c:v>
                </c:pt>
                <c:pt idx="3">
                  <c:v>8</c:v>
                </c:pt>
                <c:pt idx="4">
                  <c:v>9</c:v>
                </c:pt>
                <c:pt idx="5">
                  <c:v>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7184360"/>
        <c:axId val="427183184"/>
      </c:barChart>
      <c:catAx>
        <c:axId val="427184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CH"/>
                  <a:t>Kursnummer</a:t>
                </a:r>
              </a:p>
            </c:rich>
          </c:tx>
          <c:overlay val="0"/>
        </c:title>
        <c:numFmt formatCode="&quot;K&quot;0" sourceLinked="1"/>
        <c:majorTickMark val="out"/>
        <c:minorTickMark val="none"/>
        <c:tickLblPos val="nextTo"/>
        <c:crossAx val="427183184"/>
        <c:crosses val="autoZero"/>
        <c:auto val="1"/>
        <c:lblAlgn val="ctr"/>
        <c:lblOffset val="100"/>
        <c:noMultiLvlLbl val="0"/>
      </c:catAx>
      <c:valAx>
        <c:axId val="4271831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27184360"/>
        <c:crosses val="autoZero"/>
        <c:crossBetween val="between"/>
      </c:valAx>
    </c:plotArea>
    <c:legend>
      <c:legendPos val="l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400050</xdr:colOff>
      <xdr:row>55</xdr:row>
      <xdr:rowOff>166687</xdr:rowOff>
    </xdr:from>
    <xdr:to>
      <xdr:col>10</xdr:col>
      <xdr:colOff>752475</xdr:colOff>
      <xdr:row>73</xdr:row>
      <xdr:rowOff>180975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64"/>
  <sheetViews>
    <sheetView tabSelected="1" zoomScaleNormal="100" workbookViewId="0">
      <pane ySplit="3" topLeftCell="A4" activePane="bottomLeft" state="frozen"/>
      <selection pane="bottomLeft" activeCell="H4" sqref="H4"/>
    </sheetView>
  </sheetViews>
  <sheetFormatPr baseColWidth="10" defaultRowHeight="15" x14ac:dyDescent="0.25"/>
  <cols>
    <col min="1" max="1" width="13.7109375" bestFit="1" customWidth="1"/>
    <col min="2" max="2" width="23.140625" bestFit="1" customWidth="1"/>
    <col min="3" max="3" width="17.7109375" customWidth="1"/>
    <col min="4" max="4" width="22.7109375" bestFit="1" customWidth="1"/>
    <col min="5" max="5" width="6.28515625" bestFit="1" customWidth="1"/>
    <col min="6" max="6" width="16.7109375" bestFit="1" customWidth="1"/>
    <col min="7" max="7" width="12.140625" bestFit="1" customWidth="1"/>
    <col min="9" max="9" width="12.7109375" customWidth="1"/>
    <col min="10" max="10" width="9.140625" bestFit="1" customWidth="1"/>
  </cols>
  <sheetData>
    <row r="1" spans="1:11" ht="21" x14ac:dyDescent="0.35">
      <c r="A1" s="39" t="s">
        <v>184</v>
      </c>
      <c r="B1" s="39"/>
      <c r="C1" s="39"/>
      <c r="D1" s="39"/>
      <c r="E1" s="39"/>
      <c r="F1" s="39"/>
      <c r="G1" s="39"/>
      <c r="H1" s="39"/>
      <c r="I1" s="39"/>
      <c r="J1" s="39"/>
      <c r="K1" s="39"/>
    </row>
    <row r="3" spans="1:11" s="1" customFormat="1" x14ac:dyDescent="0.25">
      <c r="A3" s="20" t="s">
        <v>133</v>
      </c>
      <c r="B3" s="20" t="s">
        <v>134</v>
      </c>
      <c r="C3" s="20" t="s">
        <v>135</v>
      </c>
      <c r="D3" s="20" t="s">
        <v>136</v>
      </c>
      <c r="E3" s="20" t="s">
        <v>137</v>
      </c>
      <c r="F3" s="20" t="s">
        <v>138</v>
      </c>
      <c r="G3" s="21" t="s">
        <v>139</v>
      </c>
      <c r="H3" s="22" t="s">
        <v>140</v>
      </c>
      <c r="I3" s="22" t="s">
        <v>141</v>
      </c>
      <c r="J3" s="22" t="s">
        <v>174</v>
      </c>
      <c r="K3" s="22" t="s">
        <v>156</v>
      </c>
    </row>
    <row r="4" spans="1:11" x14ac:dyDescent="0.25">
      <c r="A4" s="23" t="s">
        <v>181</v>
      </c>
      <c r="B4" s="23" t="s">
        <v>109</v>
      </c>
      <c r="C4" s="23" t="s">
        <v>110</v>
      </c>
      <c r="D4" s="23" t="s">
        <v>111</v>
      </c>
      <c r="E4" s="23">
        <v>4562</v>
      </c>
      <c r="F4" s="24" t="s">
        <v>143</v>
      </c>
      <c r="G4" s="25">
        <v>37757</v>
      </c>
      <c r="H4" s="26">
        <f t="shared" ref="H4:H35" ca="1" si="0">DATEDIF(G4,TODAY(),"Y")</f>
        <v>11</v>
      </c>
      <c r="I4" s="37">
        <v>1</v>
      </c>
      <c r="J4" s="27"/>
      <c r="K4" s="28" t="str">
        <f t="shared" ref="K4:K35" si="1">IF(J4="","kein",20%)</f>
        <v>kein</v>
      </c>
    </row>
    <row r="5" spans="1:11" x14ac:dyDescent="0.25">
      <c r="A5" s="23" t="s">
        <v>181</v>
      </c>
      <c r="B5" s="23" t="s">
        <v>9</v>
      </c>
      <c r="C5" s="23" t="s">
        <v>10</v>
      </c>
      <c r="D5" s="23" t="s">
        <v>11</v>
      </c>
      <c r="E5" s="23">
        <v>4500</v>
      </c>
      <c r="F5" s="24" t="s">
        <v>132</v>
      </c>
      <c r="G5" s="25">
        <v>36924</v>
      </c>
      <c r="H5" s="26">
        <f t="shared" ca="1" si="0"/>
        <v>14</v>
      </c>
      <c r="I5" s="37">
        <v>1</v>
      </c>
      <c r="J5" s="27" t="s">
        <v>175</v>
      </c>
      <c r="K5" s="28">
        <f t="shared" si="1"/>
        <v>0.2</v>
      </c>
    </row>
    <row r="6" spans="1:11" x14ac:dyDescent="0.25">
      <c r="A6" s="23" t="s">
        <v>180</v>
      </c>
      <c r="B6" s="23" t="s">
        <v>3</v>
      </c>
      <c r="C6" s="23" t="s">
        <v>4</v>
      </c>
      <c r="D6" s="23" t="s">
        <v>5</v>
      </c>
      <c r="E6" s="23">
        <v>4500</v>
      </c>
      <c r="F6" s="24" t="s">
        <v>132</v>
      </c>
      <c r="G6" s="25">
        <v>37027</v>
      </c>
      <c r="H6" s="26">
        <f t="shared" ca="1" si="0"/>
        <v>13</v>
      </c>
      <c r="I6" s="37">
        <v>1</v>
      </c>
      <c r="J6" s="27" t="s">
        <v>176</v>
      </c>
      <c r="K6" s="28">
        <f t="shared" si="1"/>
        <v>0.2</v>
      </c>
    </row>
    <row r="7" spans="1:11" x14ac:dyDescent="0.25">
      <c r="A7" s="23" t="s">
        <v>180</v>
      </c>
      <c r="B7" s="23" t="s">
        <v>6</v>
      </c>
      <c r="C7" s="23" t="s">
        <v>7</v>
      </c>
      <c r="D7" s="23" t="s">
        <v>8</v>
      </c>
      <c r="E7" s="23">
        <v>4500</v>
      </c>
      <c r="F7" s="24" t="s">
        <v>132</v>
      </c>
      <c r="G7" s="25">
        <v>37505</v>
      </c>
      <c r="H7" s="26">
        <f t="shared" ca="1" si="0"/>
        <v>12</v>
      </c>
      <c r="I7" s="37">
        <v>1</v>
      </c>
      <c r="J7" s="27"/>
      <c r="K7" s="28" t="str">
        <f t="shared" si="1"/>
        <v>kein</v>
      </c>
    </row>
    <row r="8" spans="1:11" x14ac:dyDescent="0.25">
      <c r="A8" s="23" t="s">
        <v>180</v>
      </c>
      <c r="B8" s="24" t="s">
        <v>149</v>
      </c>
      <c r="C8" s="24" t="s">
        <v>150</v>
      </c>
      <c r="D8" s="23" t="s">
        <v>15</v>
      </c>
      <c r="E8" s="23">
        <v>4500</v>
      </c>
      <c r="F8" s="24" t="s">
        <v>132</v>
      </c>
      <c r="G8" s="25">
        <v>36579</v>
      </c>
      <c r="H8" s="26">
        <f t="shared" ca="1" si="0"/>
        <v>15</v>
      </c>
      <c r="I8" s="37">
        <v>1</v>
      </c>
      <c r="J8" s="27"/>
      <c r="K8" s="28" t="str">
        <f t="shared" si="1"/>
        <v>kein</v>
      </c>
    </row>
    <row r="9" spans="1:11" x14ac:dyDescent="0.25">
      <c r="A9" s="23" t="s">
        <v>180</v>
      </c>
      <c r="B9" s="23" t="s">
        <v>85</v>
      </c>
      <c r="C9" s="23" t="s">
        <v>86</v>
      </c>
      <c r="D9" s="23" t="s">
        <v>87</v>
      </c>
      <c r="E9" s="23">
        <v>4528</v>
      </c>
      <c r="F9" s="24" t="s">
        <v>142</v>
      </c>
      <c r="G9" s="25">
        <v>37159</v>
      </c>
      <c r="H9" s="26">
        <f t="shared" ca="1" si="0"/>
        <v>13</v>
      </c>
      <c r="I9" s="37">
        <v>1</v>
      </c>
      <c r="J9" s="27"/>
      <c r="K9" s="28" t="str">
        <f t="shared" si="1"/>
        <v>kein</v>
      </c>
    </row>
    <row r="10" spans="1:11" x14ac:dyDescent="0.25">
      <c r="A10" s="23" t="s">
        <v>181</v>
      </c>
      <c r="B10" s="23" t="s">
        <v>126</v>
      </c>
      <c r="C10" s="23" t="s">
        <v>127</v>
      </c>
      <c r="D10" s="23" t="s">
        <v>128</v>
      </c>
      <c r="E10" s="23">
        <v>4513</v>
      </c>
      <c r="F10" s="24" t="s">
        <v>145</v>
      </c>
      <c r="G10" s="25">
        <v>36986</v>
      </c>
      <c r="H10" s="26">
        <f t="shared" ca="1" si="0"/>
        <v>14</v>
      </c>
      <c r="I10" s="37">
        <v>2</v>
      </c>
      <c r="J10" s="27"/>
      <c r="K10" s="28" t="str">
        <f t="shared" si="1"/>
        <v>kein</v>
      </c>
    </row>
    <row r="11" spans="1:11" x14ac:dyDescent="0.25">
      <c r="A11" s="29" t="s">
        <v>181</v>
      </c>
      <c r="B11" s="23" t="s">
        <v>31</v>
      </c>
      <c r="C11" s="24" t="s">
        <v>146</v>
      </c>
      <c r="D11" s="23" t="s">
        <v>32</v>
      </c>
      <c r="E11" s="23">
        <v>4500</v>
      </c>
      <c r="F11" s="24" t="s">
        <v>132</v>
      </c>
      <c r="G11" s="25">
        <v>37682</v>
      </c>
      <c r="H11" s="26">
        <f t="shared" ca="1" si="0"/>
        <v>12</v>
      </c>
      <c r="I11" s="37">
        <v>2</v>
      </c>
      <c r="J11" s="27"/>
      <c r="K11" s="28" t="str">
        <f t="shared" si="1"/>
        <v>kein</v>
      </c>
    </row>
    <row r="12" spans="1:11" x14ac:dyDescent="0.25">
      <c r="A12" s="23" t="s">
        <v>181</v>
      </c>
      <c r="B12" s="23" t="s">
        <v>59</v>
      </c>
      <c r="C12" s="23" t="s">
        <v>60</v>
      </c>
      <c r="D12" s="23" t="s">
        <v>61</v>
      </c>
      <c r="E12" s="23">
        <v>4500</v>
      </c>
      <c r="F12" s="24" t="s">
        <v>132</v>
      </c>
      <c r="G12" s="25">
        <v>36391</v>
      </c>
      <c r="H12" s="26">
        <f t="shared" ca="1" si="0"/>
        <v>15</v>
      </c>
      <c r="I12" s="37">
        <v>2</v>
      </c>
      <c r="J12" s="27"/>
      <c r="K12" s="28" t="str">
        <f t="shared" si="1"/>
        <v>kein</v>
      </c>
    </row>
    <row r="13" spans="1:11" x14ac:dyDescent="0.25">
      <c r="A13" s="23" t="s">
        <v>180</v>
      </c>
      <c r="B13" s="24" t="s">
        <v>147</v>
      </c>
      <c r="C13" s="24" t="s">
        <v>148</v>
      </c>
      <c r="D13" s="23" t="s">
        <v>58</v>
      </c>
      <c r="E13" s="23">
        <v>4500</v>
      </c>
      <c r="F13" s="24" t="s">
        <v>132</v>
      </c>
      <c r="G13" s="25">
        <v>36003</v>
      </c>
      <c r="H13" s="26">
        <f t="shared" ca="1" si="0"/>
        <v>16</v>
      </c>
      <c r="I13" s="37">
        <v>2</v>
      </c>
      <c r="J13" s="27"/>
      <c r="K13" s="28" t="str">
        <f t="shared" si="1"/>
        <v>kein</v>
      </c>
    </row>
    <row r="14" spans="1:11" x14ac:dyDescent="0.25">
      <c r="A14" s="23" t="s">
        <v>180</v>
      </c>
      <c r="B14" s="23" t="s">
        <v>62</v>
      </c>
      <c r="C14" s="23" t="s">
        <v>63</v>
      </c>
      <c r="D14" s="23" t="s">
        <v>64</v>
      </c>
      <c r="E14" s="23">
        <v>4500</v>
      </c>
      <c r="F14" s="24" t="s">
        <v>132</v>
      </c>
      <c r="G14" s="25">
        <v>36690</v>
      </c>
      <c r="H14" s="26">
        <f t="shared" ca="1" si="0"/>
        <v>14</v>
      </c>
      <c r="I14" s="37">
        <v>2</v>
      </c>
      <c r="J14" s="27"/>
      <c r="K14" s="28" t="str">
        <f t="shared" si="1"/>
        <v>kein</v>
      </c>
    </row>
    <row r="15" spans="1:11" x14ac:dyDescent="0.25">
      <c r="A15" s="23" t="s">
        <v>181</v>
      </c>
      <c r="B15" s="23" t="s">
        <v>88</v>
      </c>
      <c r="C15" s="23" t="s">
        <v>89</v>
      </c>
      <c r="D15" s="23" t="s">
        <v>90</v>
      </c>
      <c r="E15" s="23">
        <v>4528</v>
      </c>
      <c r="F15" s="24" t="s">
        <v>142</v>
      </c>
      <c r="G15" s="25">
        <v>36538</v>
      </c>
      <c r="H15" s="26">
        <f t="shared" ca="1" si="0"/>
        <v>15</v>
      </c>
      <c r="I15" s="37">
        <v>2</v>
      </c>
      <c r="J15" s="27"/>
      <c r="K15" s="28" t="str">
        <f t="shared" si="1"/>
        <v>kein</v>
      </c>
    </row>
    <row r="16" spans="1:11" x14ac:dyDescent="0.25">
      <c r="A16" s="23" t="s">
        <v>180</v>
      </c>
      <c r="B16" s="23" t="s">
        <v>91</v>
      </c>
      <c r="C16" s="23" t="s">
        <v>92</v>
      </c>
      <c r="D16" s="23" t="s">
        <v>93</v>
      </c>
      <c r="E16" s="23">
        <v>4528</v>
      </c>
      <c r="F16" s="24" t="s">
        <v>142</v>
      </c>
      <c r="G16" s="25">
        <v>37928</v>
      </c>
      <c r="H16" s="26">
        <f t="shared" ca="1" si="0"/>
        <v>11</v>
      </c>
      <c r="I16" s="37">
        <v>2</v>
      </c>
      <c r="J16" s="27"/>
      <c r="K16" s="28" t="str">
        <f t="shared" si="1"/>
        <v>kein</v>
      </c>
    </row>
    <row r="17" spans="1:11" x14ac:dyDescent="0.25">
      <c r="A17" s="23" t="s">
        <v>181</v>
      </c>
      <c r="B17" s="23" t="s">
        <v>112</v>
      </c>
      <c r="C17" s="23" t="s">
        <v>110</v>
      </c>
      <c r="D17" s="23" t="s">
        <v>113</v>
      </c>
      <c r="E17" s="23">
        <v>4512</v>
      </c>
      <c r="F17" s="24" t="s">
        <v>144</v>
      </c>
      <c r="G17" s="25">
        <v>37439</v>
      </c>
      <c r="H17" s="26">
        <f t="shared" ca="1" si="0"/>
        <v>12</v>
      </c>
      <c r="I17" s="37">
        <v>3</v>
      </c>
      <c r="J17" s="27" t="s">
        <v>175</v>
      </c>
      <c r="K17" s="28">
        <f t="shared" si="1"/>
        <v>0.2</v>
      </c>
    </row>
    <row r="18" spans="1:11" x14ac:dyDescent="0.25">
      <c r="A18" s="23" t="s">
        <v>180</v>
      </c>
      <c r="B18" s="24" t="s">
        <v>153</v>
      </c>
      <c r="C18" s="24" t="s">
        <v>154</v>
      </c>
      <c r="D18" s="23" t="s">
        <v>114</v>
      </c>
      <c r="E18" s="23">
        <v>4512</v>
      </c>
      <c r="F18" s="24" t="s">
        <v>144</v>
      </c>
      <c r="G18" s="25">
        <v>37901</v>
      </c>
      <c r="H18" s="26">
        <f t="shared" ca="1" si="0"/>
        <v>11</v>
      </c>
      <c r="I18" s="37">
        <v>3</v>
      </c>
      <c r="J18" s="27"/>
      <c r="K18" s="28" t="str">
        <f t="shared" si="1"/>
        <v>kein</v>
      </c>
    </row>
    <row r="19" spans="1:11" x14ac:dyDescent="0.25">
      <c r="A19" s="23" t="s">
        <v>181</v>
      </c>
      <c r="B19" s="23" t="s">
        <v>97</v>
      </c>
      <c r="C19" s="23" t="s">
        <v>98</v>
      </c>
      <c r="D19" s="23" t="s">
        <v>99</v>
      </c>
      <c r="E19" s="23">
        <v>4562</v>
      </c>
      <c r="F19" s="24" t="s">
        <v>143</v>
      </c>
      <c r="G19" s="25">
        <v>36366</v>
      </c>
      <c r="H19" s="26">
        <f t="shared" ca="1" si="0"/>
        <v>15</v>
      </c>
      <c r="I19" s="37">
        <v>3</v>
      </c>
      <c r="J19" s="27"/>
      <c r="K19" s="28" t="str">
        <f t="shared" si="1"/>
        <v>kein</v>
      </c>
    </row>
    <row r="20" spans="1:11" x14ac:dyDescent="0.25">
      <c r="A20" s="23" t="s">
        <v>181</v>
      </c>
      <c r="B20" s="23" t="s">
        <v>129</v>
      </c>
      <c r="C20" s="23" t="s">
        <v>130</v>
      </c>
      <c r="D20" s="23" t="s">
        <v>131</v>
      </c>
      <c r="E20" s="23">
        <v>4513</v>
      </c>
      <c r="F20" s="24" t="s">
        <v>145</v>
      </c>
      <c r="G20" s="25">
        <v>37410</v>
      </c>
      <c r="H20" s="26">
        <f t="shared" ca="1" si="0"/>
        <v>12</v>
      </c>
      <c r="I20" s="37">
        <v>3</v>
      </c>
      <c r="J20" s="27"/>
      <c r="K20" s="28" t="str">
        <f t="shared" si="1"/>
        <v>kein</v>
      </c>
    </row>
    <row r="21" spans="1:11" x14ac:dyDescent="0.25">
      <c r="A21" s="23" t="s">
        <v>180</v>
      </c>
      <c r="B21" s="23" t="s">
        <v>25</v>
      </c>
      <c r="C21" s="23" t="s">
        <v>26</v>
      </c>
      <c r="D21" s="23" t="s">
        <v>27</v>
      </c>
      <c r="E21" s="23">
        <v>4500</v>
      </c>
      <c r="F21" s="24" t="s">
        <v>132</v>
      </c>
      <c r="G21" s="25">
        <v>37949</v>
      </c>
      <c r="H21" s="26">
        <f t="shared" ca="1" si="0"/>
        <v>11</v>
      </c>
      <c r="I21" s="37">
        <v>3</v>
      </c>
      <c r="J21" s="27"/>
      <c r="K21" s="28" t="str">
        <f t="shared" si="1"/>
        <v>kein</v>
      </c>
    </row>
    <row r="22" spans="1:11" x14ac:dyDescent="0.25">
      <c r="A22" s="23" t="s">
        <v>180</v>
      </c>
      <c r="B22" s="23" t="s">
        <v>52</v>
      </c>
      <c r="C22" s="23" t="s">
        <v>53</v>
      </c>
      <c r="D22" s="23" t="s">
        <v>54</v>
      </c>
      <c r="E22" s="23">
        <v>4500</v>
      </c>
      <c r="F22" s="24" t="s">
        <v>132</v>
      </c>
      <c r="G22" s="25">
        <v>37212</v>
      </c>
      <c r="H22" s="26">
        <f t="shared" ca="1" si="0"/>
        <v>13</v>
      </c>
      <c r="I22" s="37">
        <v>3</v>
      </c>
      <c r="J22" s="27"/>
      <c r="K22" s="28" t="str">
        <f t="shared" si="1"/>
        <v>kein</v>
      </c>
    </row>
    <row r="23" spans="1:11" x14ac:dyDescent="0.25">
      <c r="A23" s="23" t="s">
        <v>180</v>
      </c>
      <c r="B23" s="23" t="s">
        <v>55</v>
      </c>
      <c r="C23" s="23" t="s">
        <v>56</v>
      </c>
      <c r="D23" s="23" t="s">
        <v>57</v>
      </c>
      <c r="E23" s="23">
        <v>4500</v>
      </c>
      <c r="F23" s="24" t="s">
        <v>132</v>
      </c>
      <c r="G23" s="25">
        <v>36225</v>
      </c>
      <c r="H23" s="26">
        <f t="shared" ca="1" si="0"/>
        <v>16</v>
      </c>
      <c r="I23" s="37">
        <v>3</v>
      </c>
      <c r="J23" s="27"/>
      <c r="K23" s="28" t="str">
        <f t="shared" si="1"/>
        <v>kein</v>
      </c>
    </row>
    <row r="24" spans="1:11" x14ac:dyDescent="0.25">
      <c r="A24" s="23" t="s">
        <v>181</v>
      </c>
      <c r="B24" s="23" t="s">
        <v>80</v>
      </c>
      <c r="C24" s="23" t="s">
        <v>81</v>
      </c>
      <c r="D24" s="23" t="s">
        <v>82</v>
      </c>
      <c r="E24" s="23">
        <v>4528</v>
      </c>
      <c r="F24" s="24" t="s">
        <v>142</v>
      </c>
      <c r="G24" s="25">
        <v>38295</v>
      </c>
      <c r="H24" s="26">
        <f t="shared" ca="1" si="0"/>
        <v>10</v>
      </c>
      <c r="I24" s="37">
        <v>3</v>
      </c>
      <c r="J24" s="27"/>
      <c r="K24" s="28" t="str">
        <f t="shared" si="1"/>
        <v>kein</v>
      </c>
    </row>
    <row r="25" spans="1:11" x14ac:dyDescent="0.25">
      <c r="A25" s="23" t="s">
        <v>180</v>
      </c>
      <c r="B25" s="23" t="s">
        <v>123</v>
      </c>
      <c r="C25" s="23" t="s">
        <v>124</v>
      </c>
      <c r="D25" s="23" t="s">
        <v>125</v>
      </c>
      <c r="E25" s="23">
        <v>4513</v>
      </c>
      <c r="F25" s="24" t="s">
        <v>145</v>
      </c>
      <c r="G25" s="25">
        <v>36799</v>
      </c>
      <c r="H25" s="26">
        <f t="shared" ca="1" si="0"/>
        <v>14</v>
      </c>
      <c r="I25" s="37">
        <v>4</v>
      </c>
      <c r="J25" s="27"/>
      <c r="K25" s="28" t="str">
        <f t="shared" si="1"/>
        <v>kein</v>
      </c>
    </row>
    <row r="26" spans="1:11" x14ac:dyDescent="0.25">
      <c r="A26" s="23" t="s">
        <v>181</v>
      </c>
      <c r="B26" s="23" t="s">
        <v>33</v>
      </c>
      <c r="C26" s="23" t="s">
        <v>34</v>
      </c>
      <c r="D26" s="23" t="s">
        <v>35</v>
      </c>
      <c r="E26" s="23">
        <v>4500</v>
      </c>
      <c r="F26" s="24" t="s">
        <v>132</v>
      </c>
      <c r="G26" s="25">
        <v>36566</v>
      </c>
      <c r="H26" s="26">
        <f t="shared" ca="1" si="0"/>
        <v>15</v>
      </c>
      <c r="I26" s="37">
        <v>4</v>
      </c>
      <c r="J26" s="27"/>
      <c r="K26" s="28" t="str">
        <f t="shared" si="1"/>
        <v>kein</v>
      </c>
    </row>
    <row r="27" spans="1:11" x14ac:dyDescent="0.25">
      <c r="A27" s="23" t="s">
        <v>181</v>
      </c>
      <c r="B27" s="23" t="s">
        <v>50</v>
      </c>
      <c r="C27" s="23" t="s">
        <v>34</v>
      </c>
      <c r="D27" s="23" t="s">
        <v>51</v>
      </c>
      <c r="E27" s="23">
        <v>4500</v>
      </c>
      <c r="F27" s="24" t="s">
        <v>132</v>
      </c>
      <c r="G27" s="25">
        <v>36897</v>
      </c>
      <c r="H27" s="26">
        <f t="shared" ca="1" si="0"/>
        <v>14</v>
      </c>
      <c r="I27" s="37">
        <v>4</v>
      </c>
      <c r="J27" s="27"/>
      <c r="K27" s="28" t="str">
        <f t="shared" si="1"/>
        <v>kein</v>
      </c>
    </row>
    <row r="28" spans="1:11" x14ac:dyDescent="0.25">
      <c r="A28" s="23" t="s">
        <v>180</v>
      </c>
      <c r="B28" s="23" t="s">
        <v>19</v>
      </c>
      <c r="C28" s="23" t="s">
        <v>20</v>
      </c>
      <c r="D28" s="23" t="s">
        <v>21</v>
      </c>
      <c r="E28" s="23">
        <v>4500</v>
      </c>
      <c r="F28" s="24" t="s">
        <v>132</v>
      </c>
      <c r="G28" s="25">
        <v>36615</v>
      </c>
      <c r="H28" s="26">
        <f t="shared" ca="1" si="0"/>
        <v>15</v>
      </c>
      <c r="I28" s="37">
        <v>4</v>
      </c>
      <c r="J28" s="27"/>
      <c r="K28" s="28" t="str">
        <f t="shared" si="1"/>
        <v>kein</v>
      </c>
    </row>
    <row r="29" spans="1:11" x14ac:dyDescent="0.25">
      <c r="A29" s="23" t="s">
        <v>180</v>
      </c>
      <c r="B29" s="23" t="s">
        <v>36</v>
      </c>
      <c r="C29" s="23" t="s">
        <v>37</v>
      </c>
      <c r="D29" s="23" t="s">
        <v>38</v>
      </c>
      <c r="E29" s="23">
        <v>4500</v>
      </c>
      <c r="F29" s="24" t="s">
        <v>132</v>
      </c>
      <c r="G29" s="25">
        <v>36559</v>
      </c>
      <c r="H29" s="26">
        <f t="shared" ca="1" si="0"/>
        <v>15</v>
      </c>
      <c r="I29" s="37">
        <v>4</v>
      </c>
      <c r="J29" s="27"/>
      <c r="K29" s="28" t="str">
        <f t="shared" si="1"/>
        <v>kein</v>
      </c>
    </row>
    <row r="30" spans="1:11" x14ac:dyDescent="0.25">
      <c r="A30" s="23" t="s">
        <v>180</v>
      </c>
      <c r="B30" s="23" t="s">
        <v>39</v>
      </c>
      <c r="C30" s="23" t="s">
        <v>40</v>
      </c>
      <c r="D30" s="23" t="s">
        <v>41</v>
      </c>
      <c r="E30" s="23">
        <v>4500</v>
      </c>
      <c r="F30" s="24" t="s">
        <v>132</v>
      </c>
      <c r="G30" s="25">
        <v>37396</v>
      </c>
      <c r="H30" s="26">
        <f t="shared" ca="1" si="0"/>
        <v>12</v>
      </c>
      <c r="I30" s="37">
        <v>4</v>
      </c>
      <c r="J30" s="27"/>
      <c r="K30" s="28" t="str">
        <f t="shared" si="1"/>
        <v>kein</v>
      </c>
    </row>
    <row r="31" spans="1:11" x14ac:dyDescent="0.25">
      <c r="A31" s="23" t="s">
        <v>180</v>
      </c>
      <c r="B31" s="23" t="s">
        <v>47</v>
      </c>
      <c r="C31" s="23" t="s">
        <v>48</v>
      </c>
      <c r="D31" s="23" t="s">
        <v>49</v>
      </c>
      <c r="E31" s="23">
        <v>4500</v>
      </c>
      <c r="F31" s="24" t="s">
        <v>132</v>
      </c>
      <c r="G31" s="25">
        <v>37877</v>
      </c>
      <c r="H31" s="26">
        <f t="shared" ca="1" si="0"/>
        <v>11</v>
      </c>
      <c r="I31" s="37">
        <v>4</v>
      </c>
      <c r="J31" s="27"/>
      <c r="K31" s="28" t="str">
        <f t="shared" si="1"/>
        <v>kein</v>
      </c>
    </row>
    <row r="32" spans="1:11" x14ac:dyDescent="0.25">
      <c r="A32" s="23" t="s">
        <v>180</v>
      </c>
      <c r="B32" s="23" t="s">
        <v>94</v>
      </c>
      <c r="C32" s="23" t="s">
        <v>17</v>
      </c>
      <c r="D32" s="23" t="s">
        <v>95</v>
      </c>
      <c r="E32" s="23">
        <v>4528</v>
      </c>
      <c r="F32" s="24" t="s">
        <v>142</v>
      </c>
      <c r="G32" s="25">
        <v>37086</v>
      </c>
      <c r="H32" s="26">
        <f t="shared" ca="1" si="0"/>
        <v>13</v>
      </c>
      <c r="I32" s="37">
        <v>4</v>
      </c>
      <c r="J32" s="27" t="s">
        <v>183</v>
      </c>
      <c r="K32" s="28">
        <f t="shared" si="1"/>
        <v>0.2</v>
      </c>
    </row>
    <row r="33" spans="1:11" x14ac:dyDescent="0.25">
      <c r="A33" s="23" t="s">
        <v>181</v>
      </c>
      <c r="B33" s="23" t="s">
        <v>100</v>
      </c>
      <c r="C33" s="23" t="s">
        <v>101</v>
      </c>
      <c r="D33" s="23" t="s">
        <v>102</v>
      </c>
      <c r="E33" s="23">
        <v>4562</v>
      </c>
      <c r="F33" s="24" t="s">
        <v>143</v>
      </c>
      <c r="G33" s="25">
        <v>35844</v>
      </c>
      <c r="H33" s="26">
        <f t="shared" ca="1" si="0"/>
        <v>17</v>
      </c>
      <c r="I33" s="37">
        <v>5</v>
      </c>
      <c r="J33" s="27"/>
      <c r="K33" s="28" t="str">
        <f t="shared" si="1"/>
        <v>kein</v>
      </c>
    </row>
    <row r="34" spans="1:11" x14ac:dyDescent="0.25">
      <c r="A34" s="23" t="s">
        <v>180</v>
      </c>
      <c r="B34" s="23" t="s">
        <v>103</v>
      </c>
      <c r="C34" s="23" t="s">
        <v>104</v>
      </c>
      <c r="D34" s="23" t="s">
        <v>105</v>
      </c>
      <c r="E34" s="23">
        <v>4562</v>
      </c>
      <c r="F34" s="24" t="s">
        <v>143</v>
      </c>
      <c r="G34" s="25">
        <v>36557</v>
      </c>
      <c r="H34" s="26">
        <f t="shared" ca="1" si="0"/>
        <v>15</v>
      </c>
      <c r="I34" s="37">
        <v>5</v>
      </c>
      <c r="J34" s="27"/>
      <c r="K34" s="28" t="str">
        <f t="shared" si="1"/>
        <v>kein</v>
      </c>
    </row>
    <row r="35" spans="1:11" x14ac:dyDescent="0.25">
      <c r="A35" s="23" t="s">
        <v>181</v>
      </c>
      <c r="B35" s="23" t="s">
        <v>118</v>
      </c>
      <c r="C35" s="23" t="s">
        <v>110</v>
      </c>
      <c r="D35" s="23" t="s">
        <v>119</v>
      </c>
      <c r="E35" s="23">
        <v>4513</v>
      </c>
      <c r="F35" s="24" t="s">
        <v>145</v>
      </c>
      <c r="G35" s="25">
        <v>37836</v>
      </c>
      <c r="H35" s="26">
        <f t="shared" ca="1" si="0"/>
        <v>11</v>
      </c>
      <c r="I35" s="37">
        <v>5</v>
      </c>
      <c r="J35" s="27"/>
      <c r="K35" s="28" t="str">
        <f t="shared" si="1"/>
        <v>kein</v>
      </c>
    </row>
    <row r="36" spans="1:11" x14ac:dyDescent="0.25">
      <c r="A36" s="23" t="s">
        <v>181</v>
      </c>
      <c r="B36" s="23" t="s">
        <v>120</v>
      </c>
      <c r="C36" s="23" t="s">
        <v>121</v>
      </c>
      <c r="D36" s="23" t="s">
        <v>122</v>
      </c>
      <c r="E36" s="23">
        <v>4513</v>
      </c>
      <c r="F36" s="24" t="s">
        <v>145</v>
      </c>
      <c r="G36" s="25">
        <v>36627</v>
      </c>
      <c r="H36" s="26">
        <f t="shared" ref="H36:H52" ca="1" si="2">DATEDIF(G36,TODAY(),"Y")</f>
        <v>15</v>
      </c>
      <c r="I36" s="37">
        <v>5</v>
      </c>
      <c r="J36" s="27"/>
      <c r="K36" s="28" t="str">
        <f t="shared" ref="K36:K52" si="3">IF(J36="","kein",20%)</f>
        <v>kein</v>
      </c>
    </row>
    <row r="37" spans="1:11" x14ac:dyDescent="0.25">
      <c r="A37" s="23" t="s">
        <v>180</v>
      </c>
      <c r="B37" s="23" t="s">
        <v>115</v>
      </c>
      <c r="C37" s="23" t="s">
        <v>116</v>
      </c>
      <c r="D37" s="23" t="s">
        <v>117</v>
      </c>
      <c r="E37" s="23">
        <v>4513</v>
      </c>
      <c r="F37" s="24" t="s">
        <v>145</v>
      </c>
      <c r="G37" s="25">
        <v>37997</v>
      </c>
      <c r="H37" s="26">
        <f t="shared" ca="1" si="2"/>
        <v>11</v>
      </c>
      <c r="I37" s="37">
        <v>5</v>
      </c>
      <c r="J37" s="27"/>
      <c r="K37" s="28" t="str">
        <f t="shared" si="3"/>
        <v>kein</v>
      </c>
    </row>
    <row r="38" spans="1:11" x14ac:dyDescent="0.25">
      <c r="A38" s="23" t="s">
        <v>181</v>
      </c>
      <c r="B38" s="23" t="s">
        <v>68</v>
      </c>
      <c r="C38" s="23" t="s">
        <v>69</v>
      </c>
      <c r="D38" s="23" t="s">
        <v>70</v>
      </c>
      <c r="E38" s="23">
        <v>4500</v>
      </c>
      <c r="F38" s="24" t="s">
        <v>132</v>
      </c>
      <c r="G38" s="25">
        <v>37950</v>
      </c>
      <c r="H38" s="26">
        <f t="shared" ca="1" si="2"/>
        <v>11</v>
      </c>
      <c r="I38" s="37">
        <v>5</v>
      </c>
      <c r="J38" s="27"/>
      <c r="K38" s="28" t="str">
        <f t="shared" si="3"/>
        <v>kein</v>
      </c>
    </row>
    <row r="39" spans="1:11" x14ac:dyDescent="0.25">
      <c r="A39" s="23" t="s">
        <v>180</v>
      </c>
      <c r="B39" s="23" t="s">
        <v>12</v>
      </c>
      <c r="C39" s="23" t="s">
        <v>13</v>
      </c>
      <c r="D39" s="23" t="s">
        <v>14</v>
      </c>
      <c r="E39" s="23">
        <v>4500</v>
      </c>
      <c r="F39" s="24" t="s">
        <v>132</v>
      </c>
      <c r="G39" s="25">
        <v>35796</v>
      </c>
      <c r="H39" s="26">
        <f t="shared" ca="1" si="2"/>
        <v>17</v>
      </c>
      <c r="I39" s="37">
        <v>5</v>
      </c>
      <c r="J39" s="27"/>
      <c r="K39" s="28" t="str">
        <f t="shared" si="3"/>
        <v>kein</v>
      </c>
    </row>
    <row r="40" spans="1:11" x14ac:dyDescent="0.25">
      <c r="A40" s="23" t="s">
        <v>180</v>
      </c>
      <c r="B40" s="23" t="s">
        <v>16</v>
      </c>
      <c r="C40" s="23" t="s">
        <v>17</v>
      </c>
      <c r="D40" s="23" t="s">
        <v>18</v>
      </c>
      <c r="E40" s="23">
        <v>4500</v>
      </c>
      <c r="F40" s="24" t="s">
        <v>132</v>
      </c>
      <c r="G40" s="25">
        <v>36426</v>
      </c>
      <c r="H40" s="26">
        <f t="shared" ca="1" si="2"/>
        <v>15</v>
      </c>
      <c r="I40" s="37">
        <v>5</v>
      </c>
      <c r="J40" s="27"/>
      <c r="K40" s="28" t="str">
        <f t="shared" si="3"/>
        <v>kein</v>
      </c>
    </row>
    <row r="41" spans="1:11" x14ac:dyDescent="0.25">
      <c r="A41" s="23" t="s">
        <v>180</v>
      </c>
      <c r="B41" s="24" t="s">
        <v>151</v>
      </c>
      <c r="C41" s="24" t="s">
        <v>152</v>
      </c>
      <c r="D41" s="23" t="s">
        <v>96</v>
      </c>
      <c r="E41" s="23">
        <v>4528</v>
      </c>
      <c r="F41" s="24" t="s">
        <v>142</v>
      </c>
      <c r="G41" s="25">
        <v>37564</v>
      </c>
      <c r="H41" s="26">
        <f t="shared" ca="1" si="2"/>
        <v>12</v>
      </c>
      <c r="I41" s="37">
        <v>5</v>
      </c>
      <c r="J41" s="27"/>
      <c r="K41" s="28" t="str">
        <f t="shared" si="3"/>
        <v>kein</v>
      </c>
    </row>
    <row r="42" spans="1:11" x14ac:dyDescent="0.25">
      <c r="A42" s="23" t="s">
        <v>180</v>
      </c>
      <c r="B42" s="23" t="s">
        <v>106</v>
      </c>
      <c r="C42" s="23" t="s">
        <v>107</v>
      </c>
      <c r="D42" s="23" t="s">
        <v>108</v>
      </c>
      <c r="E42" s="23">
        <v>4562</v>
      </c>
      <c r="F42" s="24" t="s">
        <v>143</v>
      </c>
      <c r="G42" s="25">
        <v>37106</v>
      </c>
      <c r="H42" s="26">
        <f t="shared" ca="1" si="2"/>
        <v>13</v>
      </c>
      <c r="I42" s="37">
        <v>6</v>
      </c>
      <c r="J42" s="27"/>
      <c r="K42" s="28" t="str">
        <f t="shared" si="3"/>
        <v>kein</v>
      </c>
    </row>
    <row r="43" spans="1:11" x14ac:dyDescent="0.25">
      <c r="A43" s="23" t="s">
        <v>181</v>
      </c>
      <c r="B43" s="23" t="s">
        <v>28</v>
      </c>
      <c r="C43" s="23" t="s">
        <v>29</v>
      </c>
      <c r="D43" s="23" t="s">
        <v>30</v>
      </c>
      <c r="E43" s="23">
        <v>4500</v>
      </c>
      <c r="F43" s="24" t="s">
        <v>132</v>
      </c>
      <c r="G43" s="25">
        <v>37031</v>
      </c>
      <c r="H43" s="26">
        <f t="shared" ca="1" si="2"/>
        <v>13</v>
      </c>
      <c r="I43" s="37">
        <v>6</v>
      </c>
      <c r="J43" s="27"/>
      <c r="K43" s="28" t="str">
        <f t="shared" si="3"/>
        <v>kein</v>
      </c>
    </row>
    <row r="44" spans="1:11" x14ac:dyDescent="0.25">
      <c r="A44" s="23" t="s">
        <v>181</v>
      </c>
      <c r="B44" s="23" t="s">
        <v>42</v>
      </c>
      <c r="C44" s="24" t="s">
        <v>182</v>
      </c>
      <c r="D44" s="23" t="s">
        <v>43</v>
      </c>
      <c r="E44" s="23">
        <v>4500</v>
      </c>
      <c r="F44" s="24" t="s">
        <v>132</v>
      </c>
      <c r="G44" s="25">
        <v>37068</v>
      </c>
      <c r="H44" s="26">
        <f t="shared" ca="1" si="2"/>
        <v>13</v>
      </c>
      <c r="I44" s="37">
        <v>6</v>
      </c>
      <c r="J44" s="27"/>
      <c r="K44" s="28" t="str">
        <f t="shared" si="3"/>
        <v>kein</v>
      </c>
    </row>
    <row r="45" spans="1:11" x14ac:dyDescent="0.25">
      <c r="A45" s="23" t="s">
        <v>181</v>
      </c>
      <c r="B45" s="23" t="s">
        <v>65</v>
      </c>
      <c r="C45" s="23" t="s">
        <v>66</v>
      </c>
      <c r="D45" s="23" t="s">
        <v>67</v>
      </c>
      <c r="E45" s="23">
        <v>4500</v>
      </c>
      <c r="F45" s="24" t="s">
        <v>132</v>
      </c>
      <c r="G45" s="25">
        <v>36876</v>
      </c>
      <c r="H45" s="26">
        <f t="shared" ca="1" si="2"/>
        <v>14</v>
      </c>
      <c r="I45" s="37">
        <v>6</v>
      </c>
      <c r="J45" s="27"/>
      <c r="K45" s="28" t="str">
        <f t="shared" si="3"/>
        <v>kein</v>
      </c>
    </row>
    <row r="46" spans="1:11" x14ac:dyDescent="0.25">
      <c r="A46" s="23" t="s">
        <v>181</v>
      </c>
      <c r="B46" s="23" t="s">
        <v>74</v>
      </c>
      <c r="C46" s="23" t="s">
        <v>75</v>
      </c>
      <c r="D46" s="23" t="s">
        <v>76</v>
      </c>
      <c r="E46" s="23">
        <v>4500</v>
      </c>
      <c r="F46" s="24" t="s">
        <v>132</v>
      </c>
      <c r="G46" s="25">
        <v>37079</v>
      </c>
      <c r="H46" s="26">
        <f t="shared" ca="1" si="2"/>
        <v>13</v>
      </c>
      <c r="I46" s="37">
        <v>6</v>
      </c>
      <c r="J46" s="27"/>
      <c r="K46" s="28" t="str">
        <f t="shared" si="3"/>
        <v>kein</v>
      </c>
    </row>
    <row r="47" spans="1:11" x14ac:dyDescent="0.25">
      <c r="A47" s="23" t="s">
        <v>180</v>
      </c>
      <c r="B47" s="23" t="s">
        <v>0</v>
      </c>
      <c r="C47" s="23" t="s">
        <v>1</v>
      </c>
      <c r="D47" s="23" t="s">
        <v>2</v>
      </c>
      <c r="E47" s="23">
        <v>4500</v>
      </c>
      <c r="F47" s="24" t="s">
        <v>132</v>
      </c>
      <c r="G47" s="25">
        <v>36438</v>
      </c>
      <c r="H47" s="26">
        <f t="shared" ca="1" si="2"/>
        <v>15</v>
      </c>
      <c r="I47" s="37">
        <v>6</v>
      </c>
      <c r="J47" s="27"/>
      <c r="K47" s="28" t="str">
        <f t="shared" si="3"/>
        <v>kein</v>
      </c>
    </row>
    <row r="48" spans="1:11" x14ac:dyDescent="0.25">
      <c r="A48" s="23" t="s">
        <v>180</v>
      </c>
      <c r="B48" s="23" t="s">
        <v>22</v>
      </c>
      <c r="C48" s="23" t="s">
        <v>23</v>
      </c>
      <c r="D48" s="23" t="s">
        <v>24</v>
      </c>
      <c r="E48" s="23">
        <v>4500</v>
      </c>
      <c r="F48" s="24" t="s">
        <v>132</v>
      </c>
      <c r="G48" s="25">
        <v>36180</v>
      </c>
      <c r="H48" s="26">
        <f t="shared" ca="1" si="2"/>
        <v>16</v>
      </c>
      <c r="I48" s="37">
        <v>6</v>
      </c>
      <c r="J48" s="27" t="s">
        <v>175</v>
      </c>
      <c r="K48" s="28">
        <f t="shared" si="3"/>
        <v>0.2</v>
      </c>
    </row>
    <row r="49" spans="1:11" x14ac:dyDescent="0.25">
      <c r="A49" s="23" t="s">
        <v>180</v>
      </c>
      <c r="B49" s="23" t="s">
        <v>44</v>
      </c>
      <c r="C49" s="23" t="s">
        <v>45</v>
      </c>
      <c r="D49" s="23" t="s">
        <v>46</v>
      </c>
      <c r="E49" s="23">
        <v>4500</v>
      </c>
      <c r="F49" s="24" t="s">
        <v>132</v>
      </c>
      <c r="G49" s="25">
        <v>38328</v>
      </c>
      <c r="H49" s="26">
        <f t="shared" ca="1" si="2"/>
        <v>10</v>
      </c>
      <c r="I49" s="37">
        <v>6</v>
      </c>
      <c r="J49" s="27"/>
      <c r="K49" s="28" t="str">
        <f t="shared" si="3"/>
        <v>kein</v>
      </c>
    </row>
    <row r="50" spans="1:11" x14ac:dyDescent="0.25">
      <c r="A50" s="23" t="s">
        <v>180</v>
      </c>
      <c r="B50" s="23" t="s">
        <v>71</v>
      </c>
      <c r="C50" s="23" t="s">
        <v>72</v>
      </c>
      <c r="D50" s="23" t="s">
        <v>73</v>
      </c>
      <c r="E50" s="23">
        <v>4500</v>
      </c>
      <c r="F50" s="24" t="s">
        <v>132</v>
      </c>
      <c r="G50" s="25">
        <v>37097</v>
      </c>
      <c r="H50" s="26">
        <f t="shared" ca="1" si="2"/>
        <v>13</v>
      </c>
      <c r="I50" s="37">
        <v>6</v>
      </c>
      <c r="J50" s="27"/>
      <c r="K50" s="28" t="str">
        <f t="shared" si="3"/>
        <v>kein</v>
      </c>
    </row>
    <row r="51" spans="1:11" x14ac:dyDescent="0.25">
      <c r="A51" s="23" t="s">
        <v>180</v>
      </c>
      <c r="B51" s="23" t="s">
        <v>77</v>
      </c>
      <c r="C51" s="23" t="s">
        <v>78</v>
      </c>
      <c r="D51" s="23" t="s">
        <v>79</v>
      </c>
      <c r="E51" s="23">
        <v>4528</v>
      </c>
      <c r="F51" s="24" t="s">
        <v>142</v>
      </c>
      <c r="G51" s="25">
        <v>37033</v>
      </c>
      <c r="H51" s="26">
        <f t="shared" ca="1" si="2"/>
        <v>13</v>
      </c>
      <c r="I51" s="37">
        <v>6</v>
      </c>
      <c r="J51" s="27"/>
      <c r="K51" s="28" t="str">
        <f t="shared" si="3"/>
        <v>kein</v>
      </c>
    </row>
    <row r="52" spans="1:11" x14ac:dyDescent="0.25">
      <c r="A52" s="23" t="s">
        <v>180</v>
      </c>
      <c r="B52" s="23" t="s">
        <v>83</v>
      </c>
      <c r="C52" s="23" t="s">
        <v>1</v>
      </c>
      <c r="D52" s="23" t="s">
        <v>84</v>
      </c>
      <c r="E52" s="23">
        <v>4528</v>
      </c>
      <c r="F52" s="24" t="s">
        <v>142</v>
      </c>
      <c r="G52" s="25">
        <v>36536</v>
      </c>
      <c r="H52" s="26">
        <f t="shared" ca="1" si="2"/>
        <v>15</v>
      </c>
      <c r="I52" s="37">
        <v>6</v>
      </c>
      <c r="J52" s="27"/>
      <c r="K52" s="28" t="str">
        <f t="shared" si="3"/>
        <v>kein</v>
      </c>
    </row>
    <row r="54" spans="1:11" x14ac:dyDescent="0.25">
      <c r="G54" s="9" t="s">
        <v>177</v>
      </c>
      <c r="H54" s="10">
        <f ca="1">AVERAGE(H3:H52)</f>
        <v>13.387755102040817</v>
      </c>
    </row>
    <row r="57" spans="1:11" x14ac:dyDescent="0.25">
      <c r="A57" s="2" t="s">
        <v>155</v>
      </c>
      <c r="B57" s="3"/>
      <c r="C57" s="3"/>
      <c r="D57" s="4"/>
    </row>
    <row r="58" spans="1:11" x14ac:dyDescent="0.25">
      <c r="A58" s="6"/>
      <c r="B58" s="35" t="s">
        <v>185</v>
      </c>
      <c r="C58" s="35" t="s">
        <v>186</v>
      </c>
      <c r="D58" s="36" t="s">
        <v>178</v>
      </c>
    </row>
    <row r="59" spans="1:11" x14ac:dyDescent="0.25">
      <c r="A59" s="33">
        <v>1</v>
      </c>
      <c r="B59" s="5">
        <f>COUNTIF($I$4:$I$52,A59)</f>
        <v>6</v>
      </c>
      <c r="C59" s="30">
        <v>12</v>
      </c>
      <c r="D59" s="11">
        <f>B59/C59</f>
        <v>0.5</v>
      </c>
    </row>
    <row r="60" spans="1:11" x14ac:dyDescent="0.25">
      <c r="A60" s="33">
        <v>2</v>
      </c>
      <c r="B60" s="5">
        <f t="shared" ref="B60:B64" si="4">COUNTIF($I$4:$I$52,A60)</f>
        <v>7</v>
      </c>
      <c r="C60" s="30">
        <v>12</v>
      </c>
      <c r="D60" s="11">
        <f t="shared" ref="D60:D64" si="5">B60/C60</f>
        <v>0.58333333333333337</v>
      </c>
    </row>
    <row r="61" spans="1:11" x14ac:dyDescent="0.25">
      <c r="A61" s="33">
        <v>3</v>
      </c>
      <c r="B61" s="5">
        <f t="shared" si="4"/>
        <v>8</v>
      </c>
      <c r="C61" s="30">
        <v>12</v>
      </c>
      <c r="D61" s="11">
        <f t="shared" si="5"/>
        <v>0.66666666666666663</v>
      </c>
    </row>
    <row r="62" spans="1:11" x14ac:dyDescent="0.25">
      <c r="A62" s="33">
        <v>4</v>
      </c>
      <c r="B62" s="5">
        <f t="shared" si="4"/>
        <v>8</v>
      </c>
      <c r="C62" s="30">
        <v>12</v>
      </c>
      <c r="D62" s="11">
        <f t="shared" si="5"/>
        <v>0.66666666666666663</v>
      </c>
    </row>
    <row r="63" spans="1:11" x14ac:dyDescent="0.25">
      <c r="A63" s="33">
        <v>5</v>
      </c>
      <c r="B63" s="5">
        <f t="shared" si="4"/>
        <v>9</v>
      </c>
      <c r="C63" s="30">
        <v>12</v>
      </c>
      <c r="D63" s="11">
        <f t="shared" si="5"/>
        <v>0.75</v>
      </c>
    </row>
    <row r="64" spans="1:11" x14ac:dyDescent="0.25">
      <c r="A64" s="34">
        <v>6</v>
      </c>
      <c r="B64" s="5">
        <f t="shared" si="4"/>
        <v>11</v>
      </c>
      <c r="C64" s="31">
        <v>12</v>
      </c>
      <c r="D64" s="11">
        <f t="shared" si="5"/>
        <v>0.91666666666666663</v>
      </c>
    </row>
  </sheetData>
  <sortState ref="A4:K52">
    <sortCondition ref="I4:I52"/>
    <sortCondition ref="F4:F52"/>
  </sortState>
  <mergeCells count="1">
    <mergeCell ref="A1:K1"/>
  </mergeCells>
  <conditionalFormatting sqref="G4:G52">
    <cfRule type="top10" dxfId="0" priority="1" rank="3"/>
  </conditionalFormatting>
  <pageMargins left="0.7" right="0.7" top="0.78740157499999996" bottom="0.78740157499999996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workbookViewId="0">
      <selection activeCell="E11" sqref="E11"/>
    </sheetView>
  </sheetViews>
  <sheetFormatPr baseColWidth="10" defaultRowHeight="15" x14ac:dyDescent="0.25"/>
  <cols>
    <col min="1" max="1" width="14.42578125" customWidth="1"/>
    <col min="10" max="10" width="14.28515625" customWidth="1"/>
  </cols>
  <sheetData>
    <row r="1" spans="1:10" ht="21" x14ac:dyDescent="0.35">
      <c r="A1" s="7" t="s">
        <v>172</v>
      </c>
    </row>
    <row r="3" spans="1:10" x14ac:dyDescent="0.25">
      <c r="A3" s="8" t="s">
        <v>179</v>
      </c>
      <c r="B3" s="12">
        <v>45</v>
      </c>
      <c r="C3" t="s">
        <v>169</v>
      </c>
    </row>
    <row r="5" spans="1:10" x14ac:dyDescent="0.25">
      <c r="A5" s="13" t="s">
        <v>173</v>
      </c>
      <c r="B5" s="14"/>
      <c r="C5" s="14" t="s">
        <v>163</v>
      </c>
      <c r="D5" s="14" t="s">
        <v>164</v>
      </c>
      <c r="E5" s="14" t="s">
        <v>165</v>
      </c>
      <c r="F5" s="14" t="s">
        <v>166</v>
      </c>
      <c r="G5" s="14" t="s">
        <v>167</v>
      </c>
      <c r="H5" s="14" t="s">
        <v>168</v>
      </c>
      <c r="I5" s="14" t="s">
        <v>170</v>
      </c>
      <c r="J5" s="15" t="s">
        <v>171</v>
      </c>
    </row>
    <row r="6" spans="1:10" x14ac:dyDescent="0.25">
      <c r="A6" s="16" t="s">
        <v>157</v>
      </c>
      <c r="B6" s="17" t="s">
        <v>158</v>
      </c>
      <c r="C6" s="18">
        <v>0.23958333333333334</v>
      </c>
      <c r="D6" s="17"/>
      <c r="E6" s="18">
        <v>0.22569444444444445</v>
      </c>
      <c r="F6" s="18">
        <v>0.23958333333333334</v>
      </c>
      <c r="G6" s="18">
        <v>0.20138888888888887</v>
      </c>
      <c r="H6" s="17"/>
      <c r="I6" s="19">
        <f>SUM(C6:H6)</f>
        <v>0.90625</v>
      </c>
      <c r="J6" s="38">
        <f>I6*$B$3*24</f>
        <v>978.75</v>
      </c>
    </row>
    <row r="7" spans="1:10" x14ac:dyDescent="0.25">
      <c r="A7" s="16" t="s">
        <v>159</v>
      </c>
      <c r="B7" s="17" t="s">
        <v>160</v>
      </c>
      <c r="C7" s="17"/>
      <c r="D7" s="18">
        <v>0.21875</v>
      </c>
      <c r="E7" s="18">
        <v>0.18055555555555555</v>
      </c>
      <c r="F7" s="18">
        <v>0.15625</v>
      </c>
      <c r="G7" s="18">
        <v>0.20486111111111113</v>
      </c>
      <c r="H7" s="18">
        <v>0.23263888888888887</v>
      </c>
      <c r="I7" s="19">
        <f t="shared" ref="I7:I8" si="0">SUM(C7:H7)</f>
        <v>0.99305555555555558</v>
      </c>
      <c r="J7" s="38">
        <f t="shared" ref="J7:J8" si="1">I7*$B$3*24</f>
        <v>1072.5</v>
      </c>
    </row>
    <row r="8" spans="1:10" x14ac:dyDescent="0.25">
      <c r="A8" s="16" t="s">
        <v>161</v>
      </c>
      <c r="B8" s="17" t="s">
        <v>162</v>
      </c>
      <c r="C8" s="18">
        <v>0.3888888888888889</v>
      </c>
      <c r="D8" s="18">
        <v>0.20833333333333334</v>
      </c>
      <c r="E8" s="17"/>
      <c r="F8" s="17"/>
      <c r="G8" s="17"/>
      <c r="H8" s="18">
        <v>0.16319444444444445</v>
      </c>
      <c r="I8" s="19">
        <f t="shared" si="0"/>
        <v>0.76041666666666663</v>
      </c>
      <c r="J8" s="38">
        <f t="shared" si="1"/>
        <v>821.25</v>
      </c>
    </row>
    <row r="11" spans="1:10" x14ac:dyDescent="0.25">
      <c r="E11" s="32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Teilnehmende</vt:lpstr>
      <vt:lpstr>Zeiterfassung Kursleiter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dcterms:created xsi:type="dcterms:W3CDTF">2014-09-29T10:24:38Z</dcterms:created>
  <dcterms:modified xsi:type="dcterms:W3CDTF">2015-04-29T16:38:15Z</dcterms:modified>
</cp:coreProperties>
</file>